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57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uruma\Documents\1. PURUMA\TRABAJOS\PURUMA Empresa\información\"/>
    </mc:Choice>
  </mc:AlternateContent>
  <bookViews>
    <workbookView xWindow="360" yWindow="330" windowWidth="7965" windowHeight="5295" tabRatio="421" firstSheet="2" activeTab="5"/>
  </bookViews>
  <sheets>
    <sheet name="Hoja1" sheetId="1" r:id="rId1"/>
    <sheet name="Silvopastoril" sheetId="3" r:id="rId2"/>
    <sheet name="Hoja2" sheetId="2" r:id="rId3"/>
    <sheet name="Hoja3" sheetId="4" r:id="rId4"/>
    <sheet name="LISTADO DE COMPRAS" sheetId="5" r:id="rId5"/>
    <sheet name="Hoja4" sheetId="6" r:id="rId6"/>
  </sheets>
  <definedNames>
    <definedName name="_xlnm._FilterDatabase" localSheetId="0" hidden="1">Hoja1!$C$14:$C$14</definedName>
  </definedNames>
  <calcPr calcId="171027" concurrentCalc="0"/>
  <fileRecoveryPr repairLoad="1"/>
</workbook>
</file>

<file path=xl/calcChain.xml><?xml version="1.0" encoding="utf-8"?>
<calcChain xmlns="http://schemas.openxmlformats.org/spreadsheetml/2006/main">
  <c r="F28" i="6" l="1"/>
  <c r="F13" i="6"/>
  <c r="F14" i="6"/>
  <c r="F15" i="6"/>
  <c r="H18" i="6"/>
  <c r="H13" i="6"/>
  <c r="B14" i="6"/>
  <c r="F7" i="6"/>
  <c r="F5" i="6"/>
  <c r="F9" i="6"/>
  <c r="F4" i="5"/>
  <c r="C34" i="5"/>
  <c r="C27" i="5"/>
  <c r="C21" i="5"/>
  <c r="C15" i="5"/>
  <c r="C12" i="5"/>
  <c r="C8" i="5"/>
  <c r="C4" i="5"/>
  <c r="K17" i="3"/>
  <c r="K16" i="3"/>
  <c r="K14" i="3"/>
  <c r="L13" i="3"/>
  <c r="L12" i="3"/>
  <c r="L10" i="3"/>
  <c r="L8" i="3"/>
  <c r="L7" i="3"/>
  <c r="L6" i="3"/>
  <c r="L4" i="3"/>
  <c r="L3" i="3"/>
  <c r="L5" i="3"/>
  <c r="G14" i="3"/>
  <c r="G15" i="3"/>
  <c r="J13" i="3"/>
  <c r="J12" i="3"/>
  <c r="J10" i="3"/>
  <c r="J8" i="3"/>
  <c r="J7" i="3"/>
  <c r="J6" i="3"/>
  <c r="J5" i="3"/>
  <c r="J4" i="3"/>
  <c r="J3" i="3"/>
  <c r="O12" i="3"/>
  <c r="O15" i="3"/>
  <c r="P12" i="3"/>
  <c r="E14" i="3"/>
  <c r="G19" i="3"/>
  <c r="L14" i="3"/>
  <c r="G20" i="3"/>
  <c r="G21" i="3"/>
  <c r="G22" i="3"/>
  <c r="G23" i="3"/>
  <c r="G24" i="3"/>
  <c r="H25" i="3"/>
  <c r="M3" i="3"/>
  <c r="M4" i="3"/>
  <c r="M6" i="3"/>
  <c r="M8" i="3"/>
  <c r="M12" i="3"/>
  <c r="M5" i="3"/>
  <c r="M7" i="3"/>
  <c r="M10" i="3"/>
  <c r="M13" i="3"/>
  <c r="M14" i="3"/>
</calcChain>
</file>

<file path=xl/comments1.xml><?xml version="1.0" encoding="utf-8"?>
<comments xmlns="http://schemas.openxmlformats.org/spreadsheetml/2006/main">
  <authors>
    <author>Cesar</author>
    <author>VAIO</author>
  </authors>
  <commentList>
    <comment ref="C33" authorId="0" shapeId="0">
      <text>
        <r>
          <rPr>
            <b/>
            <sz val="8"/>
            <color indexed="81"/>
            <rFont val="Tahoma"/>
            <family val="2"/>
          </rPr>
          <t xml:space="preserve">Cata
</t>
        </r>
        <r>
          <rPr>
            <sz val="8"/>
            <color indexed="81"/>
            <rFont val="Tahoma"/>
            <family val="2"/>
          </rPr>
          <t>Mejor podar para no dejar entrar en semilla</t>
        </r>
      </text>
    </comment>
    <comment ref="C40" authorId="1" shapeId="0">
      <text>
        <r>
          <rPr>
            <b/>
            <sz val="9"/>
            <color indexed="81"/>
            <rFont val="Tahoma"/>
            <family val="2"/>
          </rPr>
          <t>Banco de proteína, leña, corte y acarreo, recuperación de suelos, abono verde, melífera, sistemas agroforestales</t>
        </r>
      </text>
    </comment>
    <comment ref="C41" authorId="0" shapeId="0">
      <text>
        <r>
          <rPr>
            <b/>
            <sz val="8"/>
            <color indexed="81"/>
            <rFont val="Tahoma"/>
            <family val="2"/>
          </rPr>
          <t>cata</t>
        </r>
        <r>
          <rPr>
            <sz val="8"/>
            <color indexed="81"/>
            <rFont val="Tahoma"/>
            <family val="2"/>
          </rPr>
          <t xml:space="preserve">
Esta especie es muy recomendable en reforestaciones para mejorar las condiciones de los suelos, pasturas naturales y como estabilizadoras de torrentes con problemas de erosión</t>
        </r>
      </text>
    </comment>
    <comment ref="C64" authorId="1" shapeId="0">
      <text>
        <r>
          <rPr>
            <b/>
            <sz val="9"/>
            <color indexed="81"/>
            <rFont val="Tahoma"/>
            <family val="2"/>
          </rPr>
          <t xml:space="preserve">no colocar cerca a transito vehicular o de personas, ya que bota ramas pesadas.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69" authorId="1" shapeId="0">
      <text>
        <r>
          <rPr>
            <b/>
            <sz val="9"/>
            <color indexed="81"/>
            <rFont val="Tahoma"/>
            <family val="2"/>
          </rPr>
          <t xml:space="preserve">semillas comestibles y eleminacion de contaminación </t>
        </r>
      </text>
    </comment>
    <comment ref="C78" authorId="1" shapeId="0">
      <text>
        <r>
          <rPr>
            <b/>
            <sz val="9"/>
            <color indexed="81"/>
            <rFont val="Tahoma"/>
            <family val="2"/>
          </rPr>
          <t>captura mucho CO2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107" authorId="1" shapeId="0">
      <text>
        <r>
          <rPr>
            <b/>
            <sz val="9"/>
            <color indexed="81"/>
            <rFont val="Tahoma"/>
            <family val="2"/>
          </rPr>
          <t xml:space="preserve">cerca viva contra ruido y contaminacion 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Cesar</author>
  </authors>
  <commentList>
    <comment ref="B35" authorId="0" shapeId="0">
      <text>
        <r>
          <rPr>
            <b/>
            <sz val="8"/>
            <color indexed="81"/>
            <rFont val="Tahoma"/>
            <family val="2"/>
          </rPr>
          <t>Cesar:</t>
        </r>
        <r>
          <rPr>
            <sz val="8"/>
            <color indexed="81"/>
            <rFont val="Tahoma"/>
            <family val="2"/>
          </rPr>
          <t xml:space="preserve">
Esta especie es muy recomendable en reforestaciones para mejorar las condiciones de los suelos, pasturas naturales y como estabilizadoras de torrentes con problemas de erosión</t>
        </r>
      </text>
    </comment>
  </commentList>
</comments>
</file>

<file path=xl/sharedStrings.xml><?xml version="1.0" encoding="utf-8"?>
<sst xmlns="http://schemas.openxmlformats.org/spreadsheetml/2006/main" count="942" uniqueCount="689">
  <si>
    <t>Cajanus cajan</t>
  </si>
  <si>
    <t>Guandul</t>
  </si>
  <si>
    <t>Aliso</t>
  </si>
  <si>
    <t>Balu</t>
  </si>
  <si>
    <t>Casuarina equisetifolia</t>
  </si>
  <si>
    <t>Casuarina Blanca</t>
  </si>
  <si>
    <t>Alnus acuminata</t>
  </si>
  <si>
    <t>Carbonero</t>
  </si>
  <si>
    <t>Albizia carbonaria</t>
  </si>
  <si>
    <t>Arbustos</t>
  </si>
  <si>
    <t>Hierbas</t>
  </si>
  <si>
    <t>Acacia Melanoxylon</t>
  </si>
  <si>
    <t>Acacia Japonesa</t>
  </si>
  <si>
    <t>Acacia Negra</t>
  </si>
  <si>
    <t>Acacia Forrajera</t>
  </si>
  <si>
    <t>Tetonia dibersifolia</t>
  </si>
  <si>
    <t>Altura</t>
  </si>
  <si>
    <t>msnm</t>
  </si>
  <si>
    <t>Copa</t>
  </si>
  <si>
    <t>Aporte</t>
  </si>
  <si>
    <t>Extensa</t>
  </si>
  <si>
    <t>Otros</t>
  </si>
  <si>
    <t>10 - 20</t>
  </si>
  <si>
    <t>1400 - 3200</t>
  </si>
  <si>
    <t>Angosta</t>
  </si>
  <si>
    <t>Aparasolada</t>
  </si>
  <si>
    <t>600 - 1800</t>
  </si>
  <si>
    <t>10 - 15</t>
  </si>
  <si>
    <t>0 - 1500</t>
  </si>
  <si>
    <t>N</t>
  </si>
  <si>
    <t>Leucaena Leucocephala</t>
  </si>
  <si>
    <t>8 - 15</t>
  </si>
  <si>
    <t>Invasor</t>
  </si>
  <si>
    <t>1500 - 3000</t>
  </si>
  <si>
    <t>Densa</t>
  </si>
  <si>
    <t>Acacia mearnsii</t>
  </si>
  <si>
    <t>7 - 10</t>
  </si>
  <si>
    <t>1000 - 1800</t>
  </si>
  <si>
    <t>Local</t>
  </si>
  <si>
    <t>25 - 30</t>
  </si>
  <si>
    <t>0 - 2800</t>
  </si>
  <si>
    <t>0 - 1800</t>
  </si>
  <si>
    <t>Erythrina rubrinervia</t>
  </si>
  <si>
    <t>Chocho</t>
  </si>
  <si>
    <t>100 - 2400</t>
  </si>
  <si>
    <t>Ligera</t>
  </si>
  <si>
    <t>3 -7</t>
  </si>
  <si>
    <t>Tomate de Arbol</t>
  </si>
  <si>
    <t>Lulo</t>
  </si>
  <si>
    <t>Guanabana</t>
  </si>
  <si>
    <t>Uchuva</t>
  </si>
  <si>
    <t>Mango</t>
  </si>
  <si>
    <t>20 - 30</t>
  </si>
  <si>
    <t>1500 - 2500</t>
  </si>
  <si>
    <t>Cachipay</t>
  </si>
  <si>
    <t>Limon</t>
  </si>
  <si>
    <t>Trebol Blanco</t>
  </si>
  <si>
    <t>Cudsu tropical</t>
  </si>
  <si>
    <t>Desmodium</t>
  </si>
  <si>
    <t xml:space="preserve">Crotalaria </t>
  </si>
  <si>
    <t>Boton de oro</t>
  </si>
  <si>
    <t>Leucaena</t>
  </si>
  <si>
    <t>Aliso Fresno</t>
  </si>
  <si>
    <t>Calliandra calothyrsus</t>
  </si>
  <si>
    <t>0 - 2000</t>
  </si>
  <si>
    <t>4 - 12</t>
  </si>
  <si>
    <t>barba de gato, barbillo, barba de chivo, carboncillo, cabello de ángel</t>
  </si>
  <si>
    <t>1500 - 2300</t>
  </si>
  <si>
    <t>Maracuyá</t>
  </si>
  <si>
    <t>Toronja</t>
  </si>
  <si>
    <t>Chirimoya</t>
  </si>
  <si>
    <t>Garanadilla</t>
  </si>
  <si>
    <t>1700 - 2600</t>
  </si>
  <si>
    <t>Curuba</t>
  </si>
  <si>
    <t>Mora de castilla</t>
  </si>
  <si>
    <t>1500 -2500</t>
  </si>
  <si>
    <t>Guama macheto copero</t>
  </si>
  <si>
    <t>Zapote</t>
  </si>
  <si>
    <t>20 - 25</t>
  </si>
  <si>
    <t>Cerezo Capulí</t>
  </si>
  <si>
    <t>1800 - 3000</t>
  </si>
  <si>
    <t>1500 -2200</t>
  </si>
  <si>
    <t>Durazno Blanco</t>
  </si>
  <si>
    <t>6 - 8</t>
  </si>
  <si>
    <t>Naranja comun</t>
  </si>
  <si>
    <t>8 - 13</t>
  </si>
  <si>
    <t>Guayaba Roja</t>
  </si>
  <si>
    <t>2 -7</t>
  </si>
  <si>
    <t>4 -10</t>
  </si>
  <si>
    <t>7 - 8</t>
  </si>
  <si>
    <t>1000 - 2000</t>
  </si>
  <si>
    <t>0 - 1300 ?</t>
  </si>
  <si>
    <t>Guayaba Feijoa</t>
  </si>
  <si>
    <t>1800 - 2700</t>
  </si>
  <si>
    <t>4 - 5</t>
  </si>
  <si>
    <t>2 - 6</t>
  </si>
  <si>
    <t>Mandarina arrayana</t>
  </si>
  <si>
    <t>Papaya Melona</t>
  </si>
  <si>
    <t>Papayuela</t>
  </si>
  <si>
    <t>1000 - 3000</t>
  </si>
  <si>
    <t>2 - 4</t>
  </si>
  <si>
    <t>200 - 2000</t>
  </si>
  <si>
    <t>Pomarroso Brasil</t>
  </si>
  <si>
    <t>12 - 15</t>
  </si>
  <si>
    <t>2 - 3</t>
  </si>
  <si>
    <t>0 - 1</t>
  </si>
  <si>
    <t xml:space="preserve">Café </t>
  </si>
  <si>
    <t>0 -2</t>
  </si>
  <si>
    <t>Macadamia</t>
  </si>
  <si>
    <t>1000 - 1700</t>
  </si>
  <si>
    <t>Nogal, Pacana</t>
  </si>
  <si>
    <t>Rambutan</t>
  </si>
  <si>
    <t>Carambolo</t>
  </si>
  <si>
    <t>Morera</t>
  </si>
  <si>
    <t>Jaboticaba</t>
  </si>
  <si>
    <t>Palmera butia yatai</t>
  </si>
  <si>
    <t>2 -3</t>
  </si>
  <si>
    <t>Aguacate fuerte y hass</t>
  </si>
  <si>
    <t>5 -15</t>
  </si>
  <si>
    <t>22 - 28</t>
  </si>
  <si>
    <t>clima º</t>
  </si>
  <si>
    <t>20 - 35</t>
  </si>
  <si>
    <t>18 - 22</t>
  </si>
  <si>
    <t>25 - 28</t>
  </si>
  <si>
    <t>24 - 27</t>
  </si>
  <si>
    <t>8 - 10</t>
  </si>
  <si>
    <t xml:space="preserve">Nispero del japon </t>
  </si>
  <si>
    <t>6 - 9</t>
  </si>
  <si>
    <t>15 - 20</t>
  </si>
  <si>
    <t>Higera (ficus carica)</t>
  </si>
  <si>
    <t>Naranja tangelo</t>
  </si>
  <si>
    <t>Uva</t>
  </si>
  <si>
    <t>Bananas</t>
  </si>
  <si>
    <t>Leucaena leucosepala</t>
  </si>
  <si>
    <t>Nacedero</t>
  </si>
  <si>
    <t>FN</t>
  </si>
  <si>
    <t>Proteina</t>
  </si>
  <si>
    <t>Energia</t>
  </si>
  <si>
    <t>Pasto de corte</t>
  </si>
  <si>
    <t>Malvabiscus</t>
  </si>
  <si>
    <t>T /H año</t>
  </si>
  <si>
    <t>Period. Ms</t>
  </si>
  <si>
    <t>densidad</t>
  </si>
  <si>
    <t>0,75 X 0,75</t>
  </si>
  <si>
    <t>Tilo</t>
  </si>
  <si>
    <t>Elef, Impe,gui</t>
  </si>
  <si>
    <t>0,5 X 0,5</t>
  </si>
  <si>
    <t>1,5 X 1,5</t>
  </si>
  <si>
    <t>?</t>
  </si>
  <si>
    <t>Caña de Azucar (forrajera)</t>
  </si>
  <si>
    <t>Kl /año x m2</t>
  </si>
  <si>
    <t>% Area</t>
  </si>
  <si>
    <t>% En dieta</t>
  </si>
  <si>
    <t>T según area</t>
  </si>
  <si>
    <t>Sp</t>
  </si>
  <si>
    <t>Carbonero quiebrahacho</t>
  </si>
  <si>
    <t xml:space="preserve">Batata </t>
  </si>
  <si>
    <t>Calabaza</t>
  </si>
  <si>
    <t>Centrocema</t>
  </si>
  <si>
    <t>Mani forrajero</t>
  </si>
  <si>
    <t>L</t>
  </si>
  <si>
    <t>C</t>
  </si>
  <si>
    <t>Girasol</t>
  </si>
  <si>
    <t>Remolacha forrajera</t>
  </si>
  <si>
    <t>Confrey</t>
  </si>
  <si>
    <t>Proteina C</t>
  </si>
  <si>
    <t>18 -23%</t>
  </si>
  <si>
    <t>18 -29%</t>
  </si>
  <si>
    <t>Guatila</t>
  </si>
  <si>
    <t xml:space="preserve">Bore </t>
  </si>
  <si>
    <t>Calendula</t>
  </si>
  <si>
    <t>Liliaceas</t>
  </si>
  <si>
    <t>Tagetes Patula y Erecta</t>
  </si>
  <si>
    <t>Canavalia ensiformis</t>
  </si>
  <si>
    <t>Salvia</t>
  </si>
  <si>
    <t>nasturtium</t>
  </si>
  <si>
    <t>Eneldo</t>
  </si>
  <si>
    <t>Avena</t>
  </si>
  <si>
    <t>Caña de Azucar</t>
  </si>
  <si>
    <t>pajar</t>
  </si>
  <si>
    <t>Sauco</t>
  </si>
  <si>
    <t>Taupata - altamira</t>
  </si>
  <si>
    <t>Feijoa</t>
  </si>
  <si>
    <t>Morera Negra (morus nigra)</t>
  </si>
  <si>
    <t>Morera blanca (morus alba )</t>
  </si>
  <si>
    <t>Higera</t>
  </si>
  <si>
    <t>Pitaya</t>
  </si>
  <si>
    <t>copoazú</t>
  </si>
  <si>
    <t>piña</t>
  </si>
  <si>
    <t>800 - 1600</t>
  </si>
  <si>
    <t>0 - 1600</t>
  </si>
  <si>
    <t>Maralfalfa</t>
  </si>
  <si>
    <t xml:space="preserve">Centeno, </t>
  </si>
  <si>
    <t>cacao poda</t>
  </si>
  <si>
    <t>araza</t>
  </si>
  <si>
    <t>Vetiver</t>
  </si>
  <si>
    <t>Cannas</t>
  </si>
  <si>
    <t>Ramio</t>
  </si>
  <si>
    <t>FRUTALES CERDOS</t>
  </si>
  <si>
    <t>Aguacate</t>
  </si>
  <si>
    <t>Papaya</t>
  </si>
  <si>
    <t>Banana</t>
  </si>
  <si>
    <t>Guayaba</t>
  </si>
  <si>
    <t>FRUTALES POLLOS</t>
  </si>
  <si>
    <t>Papayas</t>
  </si>
  <si>
    <t>BORDE SUPERIOR</t>
  </si>
  <si>
    <t>BORDE CERDOS</t>
  </si>
  <si>
    <t>BORDE AVES</t>
  </si>
  <si>
    <t>Holly Espinoso</t>
  </si>
  <si>
    <t>Bambu</t>
  </si>
  <si>
    <t>Guadua</t>
  </si>
  <si>
    <t>Alisos</t>
  </si>
  <si>
    <t>GREMIOS FRUTALES</t>
  </si>
  <si>
    <t>BOSQUE FRUTALES</t>
  </si>
  <si>
    <t>Cana Lilis</t>
  </si>
  <si>
    <t>Consuelda</t>
  </si>
  <si>
    <t>Limonaria</t>
  </si>
  <si>
    <t>LISTADO DE COMPRAS</t>
  </si>
  <si>
    <t>MADERABLES</t>
  </si>
  <si>
    <t>Acasia</t>
  </si>
  <si>
    <t>Borojo</t>
  </si>
  <si>
    <t>Manzano</t>
  </si>
  <si>
    <t>Araza</t>
  </si>
  <si>
    <t xml:space="preserve">Cacao </t>
  </si>
  <si>
    <t>Manzanos</t>
  </si>
  <si>
    <t>Peros</t>
  </si>
  <si>
    <t>Ciruelo</t>
  </si>
  <si>
    <t>Cerezos</t>
  </si>
  <si>
    <t>Higos</t>
  </si>
  <si>
    <t>Moras</t>
  </si>
  <si>
    <t>Uchuvas</t>
  </si>
  <si>
    <t>Granadilla</t>
  </si>
  <si>
    <t>Frambuesa</t>
  </si>
  <si>
    <t>Membrillo</t>
  </si>
  <si>
    <t>Granada</t>
  </si>
  <si>
    <t>h</t>
  </si>
  <si>
    <t>Durazno</t>
  </si>
  <si>
    <t>Parpayuelas</t>
  </si>
  <si>
    <t>Tomate de árbol</t>
  </si>
  <si>
    <t>tabaco</t>
  </si>
  <si>
    <t xml:space="preserve">arbol loco </t>
  </si>
  <si>
    <t>chacha fruto</t>
  </si>
  <si>
    <t>alcaparro gigante</t>
  </si>
  <si>
    <t>arrayan eugenio</t>
  </si>
  <si>
    <t>cafeto de monte</t>
  </si>
  <si>
    <t>borrachero</t>
  </si>
  <si>
    <t xml:space="preserve">crotalaria </t>
  </si>
  <si>
    <t xml:space="preserve">margariton </t>
  </si>
  <si>
    <t>phylodendro</t>
  </si>
  <si>
    <t xml:space="preserve">alcaparro enano </t>
  </si>
  <si>
    <t>ramio</t>
  </si>
  <si>
    <t xml:space="preserve">caliandra </t>
  </si>
  <si>
    <t xml:space="preserve">guayacan de manizales </t>
  </si>
  <si>
    <t xml:space="preserve">siete cueros </t>
  </si>
  <si>
    <t xml:space="preserve">punta de lanza </t>
  </si>
  <si>
    <t>niguito</t>
  </si>
  <si>
    <t xml:space="preserve">guayacan </t>
  </si>
  <si>
    <t>drago</t>
  </si>
  <si>
    <t xml:space="preserve">roble </t>
  </si>
  <si>
    <t>yolombo</t>
  </si>
  <si>
    <t xml:space="preserve">quimula </t>
  </si>
  <si>
    <t xml:space="preserve">mortiño </t>
  </si>
  <si>
    <t xml:space="preserve">romeron </t>
  </si>
  <si>
    <t>amarabollo</t>
  </si>
  <si>
    <t xml:space="preserve">cedro </t>
  </si>
  <si>
    <t xml:space="preserve">gulupa </t>
  </si>
  <si>
    <t>manzano</t>
  </si>
  <si>
    <t xml:space="preserve">pero </t>
  </si>
  <si>
    <t>yaca</t>
  </si>
  <si>
    <t xml:space="preserve">cagui </t>
  </si>
  <si>
    <t>0-1300</t>
  </si>
  <si>
    <t>0-1800</t>
  </si>
  <si>
    <t>0-600</t>
  </si>
  <si>
    <t>0-1000</t>
  </si>
  <si>
    <t>inchi (aceite)</t>
  </si>
  <si>
    <t>0-1500</t>
  </si>
  <si>
    <t>1800-3000</t>
  </si>
  <si>
    <t>teca</t>
  </si>
  <si>
    <t xml:space="preserve">Acasia magnum </t>
  </si>
  <si>
    <t>caoba</t>
  </si>
  <si>
    <t>cipres</t>
  </si>
  <si>
    <t>limon ornamental (suingle)</t>
  </si>
  <si>
    <t>caucho</t>
  </si>
  <si>
    <t>0-800</t>
  </si>
  <si>
    <t xml:space="preserve">eucalipto </t>
  </si>
  <si>
    <t xml:space="preserve">sauce </t>
  </si>
  <si>
    <t xml:space="preserve">pino </t>
  </si>
  <si>
    <t>ciruelo</t>
  </si>
  <si>
    <t>frambuesa</t>
  </si>
  <si>
    <t>1000-2600</t>
  </si>
  <si>
    <t>1400-2500</t>
  </si>
  <si>
    <t>1700-3200</t>
  </si>
  <si>
    <t xml:space="preserve">cariseco </t>
  </si>
  <si>
    <t>0-3000</t>
  </si>
  <si>
    <t xml:space="preserve">azola </t>
  </si>
  <si>
    <t xml:space="preserve">papyros </t>
  </si>
  <si>
    <t xml:space="preserve">mafafa </t>
  </si>
  <si>
    <t xml:space="preserve">bore </t>
  </si>
  <si>
    <t xml:space="preserve">cola de caballo </t>
  </si>
  <si>
    <t>trebol rojo</t>
  </si>
  <si>
    <t xml:space="preserve">nacedero </t>
  </si>
  <si>
    <t xml:space="preserve">chagualo </t>
  </si>
  <si>
    <t>2200-3900</t>
  </si>
  <si>
    <t>1500-3000</t>
  </si>
  <si>
    <t>nogal cafetero</t>
  </si>
  <si>
    <t>0-2000</t>
  </si>
  <si>
    <t xml:space="preserve">cajeto </t>
  </si>
  <si>
    <t>1000-2800</t>
  </si>
  <si>
    <t xml:space="preserve">iris </t>
  </si>
  <si>
    <t xml:space="preserve">ayuelo </t>
  </si>
  <si>
    <t xml:space="preserve">jazmin </t>
  </si>
  <si>
    <t xml:space="preserve">catelisoto </t>
  </si>
  <si>
    <t>1000-2200</t>
  </si>
  <si>
    <t xml:space="preserve">cedrillo blanco </t>
  </si>
  <si>
    <t>1500-2500</t>
  </si>
  <si>
    <t>cedro de montaña</t>
  </si>
  <si>
    <t>1200-3000</t>
  </si>
  <si>
    <t>1000-3000</t>
  </si>
  <si>
    <t>nogal (cedro negro)</t>
  </si>
  <si>
    <t>comino (laurel coino)</t>
  </si>
  <si>
    <t xml:space="preserve">algarrobo </t>
  </si>
  <si>
    <t xml:space="preserve">acacia rosada </t>
  </si>
  <si>
    <t xml:space="preserve">bucaro </t>
  </si>
  <si>
    <t>1000-2700</t>
  </si>
  <si>
    <t>20-30</t>
  </si>
  <si>
    <t>Cassia grandis</t>
  </si>
  <si>
    <t>L,E</t>
  </si>
  <si>
    <t>Leña</t>
  </si>
  <si>
    <t>E</t>
  </si>
  <si>
    <t xml:space="preserve">Erosión </t>
  </si>
  <si>
    <t xml:space="preserve">Nitrogeno </t>
  </si>
  <si>
    <t>M</t>
  </si>
  <si>
    <t xml:space="preserve">Madera </t>
  </si>
  <si>
    <t xml:space="preserve">Nativo </t>
  </si>
  <si>
    <t>A</t>
  </si>
  <si>
    <t xml:space="preserve">guardian de agua </t>
  </si>
  <si>
    <t>Cerca viva</t>
  </si>
  <si>
    <t>Na</t>
  </si>
  <si>
    <t>C,Na</t>
  </si>
  <si>
    <t xml:space="preserve">abarco </t>
  </si>
  <si>
    <t>20-25</t>
  </si>
  <si>
    <t xml:space="preserve">acacia amarrilla </t>
  </si>
  <si>
    <t>10-15</t>
  </si>
  <si>
    <t>C, N</t>
  </si>
  <si>
    <t xml:space="preserve">aceite tamanu </t>
  </si>
  <si>
    <t xml:space="preserve">15-20 </t>
  </si>
  <si>
    <t xml:space="preserve">achiote </t>
  </si>
  <si>
    <t>5-10</t>
  </si>
  <si>
    <t>N,C</t>
  </si>
  <si>
    <t>N, C</t>
  </si>
  <si>
    <t xml:space="preserve">10-20 </t>
  </si>
  <si>
    <t>N, C, A</t>
  </si>
  <si>
    <t xml:space="preserve">balsamo </t>
  </si>
  <si>
    <t>15-20</t>
  </si>
  <si>
    <t>M,N</t>
  </si>
  <si>
    <t xml:space="preserve">bolombolo </t>
  </si>
  <si>
    <t>18-25</t>
  </si>
  <si>
    <t>caracoli</t>
  </si>
  <si>
    <t>Anacardium excelsum</t>
  </si>
  <si>
    <t>Andira inermis</t>
  </si>
  <si>
    <t>Myroxylon balsamum</t>
  </si>
  <si>
    <t>Hymenaea courbaril</t>
  </si>
  <si>
    <t>Senna pistaciifolia</t>
  </si>
  <si>
    <t>Bixa orellana</t>
  </si>
  <si>
    <t>Calophyllum inophyllum</t>
  </si>
  <si>
    <t>Caesalpinia peltophoroides</t>
  </si>
  <si>
    <t>Cariniana pyriformis</t>
  </si>
  <si>
    <t>Huberodendron patinoi</t>
  </si>
  <si>
    <t>carra</t>
  </si>
  <si>
    <t>20-45</t>
  </si>
  <si>
    <t>Aspidosperma spruceanum</t>
  </si>
  <si>
    <t>carreto mameyon</t>
  </si>
  <si>
    <t xml:space="preserve">cedro rojo </t>
  </si>
  <si>
    <t>Cedrela odorata</t>
  </si>
  <si>
    <t>25-30</t>
  </si>
  <si>
    <t>Dipteryx oleifera</t>
  </si>
  <si>
    <t xml:space="preserve">cHoiBÁ </t>
  </si>
  <si>
    <t>30-35</t>
  </si>
  <si>
    <t xml:space="preserve">ebano </t>
  </si>
  <si>
    <t>Caesalpinia ebano</t>
  </si>
  <si>
    <t xml:space="preserve">gALÁn de nocHe </t>
  </si>
  <si>
    <t>Pittosporum undulatum</t>
  </si>
  <si>
    <t>8-10</t>
  </si>
  <si>
    <t>Eugenia uniflora</t>
  </si>
  <si>
    <t xml:space="preserve">groSeLLo </t>
  </si>
  <si>
    <t>3-4</t>
  </si>
  <si>
    <t>Terminalia chiriquensis</t>
  </si>
  <si>
    <t xml:space="preserve">gUAYABiLLo </t>
  </si>
  <si>
    <t>Tabebuia chrysantha</t>
  </si>
  <si>
    <t xml:space="preserve">gUAYAcÁn AMAriLLo </t>
  </si>
  <si>
    <t xml:space="preserve">guayacan de bola </t>
  </si>
  <si>
    <t>Bulnesia arborea</t>
  </si>
  <si>
    <t>12-15</t>
  </si>
  <si>
    <t xml:space="preserve">JAgUA </t>
  </si>
  <si>
    <t>Genipa americana</t>
  </si>
  <si>
    <t xml:space="preserve">Laurel tuabe </t>
  </si>
  <si>
    <t>Licaria triandra</t>
  </si>
  <si>
    <t>LoMo de cAiMÁn</t>
  </si>
  <si>
    <t>Platypodium elegans</t>
  </si>
  <si>
    <t>M, N</t>
  </si>
  <si>
    <t xml:space="preserve">Loro </t>
  </si>
  <si>
    <t>Dilodendron costaricense</t>
  </si>
  <si>
    <t xml:space="preserve">MAdroÑo </t>
  </si>
  <si>
    <t>Garcinia madruno</t>
  </si>
  <si>
    <t>M,C</t>
  </si>
  <si>
    <t>15-18</t>
  </si>
  <si>
    <t>mamoncillo</t>
  </si>
  <si>
    <t xml:space="preserve">melcocho </t>
  </si>
  <si>
    <t>Minquartia guianensis</t>
  </si>
  <si>
    <t>M, C</t>
  </si>
  <si>
    <t>milpesos</t>
  </si>
  <si>
    <t>Oenocarpus bataua</t>
  </si>
  <si>
    <t>Azadirachta indica</t>
  </si>
  <si>
    <t xml:space="preserve">Nim </t>
  </si>
  <si>
    <t>0-1600</t>
  </si>
  <si>
    <t xml:space="preserve">palma amarga </t>
  </si>
  <si>
    <t>Sabal mauritiiformis</t>
  </si>
  <si>
    <t>T</t>
  </si>
  <si>
    <t>techos</t>
  </si>
  <si>
    <t>4-7</t>
  </si>
  <si>
    <t>Euterpe precatoria</t>
  </si>
  <si>
    <t xml:space="preserve">palmicho </t>
  </si>
  <si>
    <t>10-12</t>
  </si>
  <si>
    <t>Nageia rospigliosii</t>
  </si>
  <si>
    <t>30-40</t>
  </si>
  <si>
    <t>M,C,Na</t>
  </si>
  <si>
    <t xml:space="preserve">piñon de oreja </t>
  </si>
  <si>
    <t>Enterolobium cyclocarpum</t>
  </si>
  <si>
    <t>Quercus humboldtii</t>
  </si>
  <si>
    <t>M, A</t>
  </si>
  <si>
    <t>morera</t>
  </si>
  <si>
    <t xml:space="preserve">ramio </t>
  </si>
  <si>
    <t>troMPiLLo, cedro macho</t>
  </si>
  <si>
    <t xml:space="preserve"> Guarea guidonia</t>
  </si>
  <si>
    <t xml:space="preserve">cachimbo </t>
  </si>
  <si>
    <t>Erythrina poeppigiana</t>
  </si>
  <si>
    <t>B, N, A</t>
  </si>
  <si>
    <t>B</t>
  </si>
  <si>
    <t xml:space="preserve">Biomasa </t>
  </si>
  <si>
    <t>40</t>
  </si>
  <si>
    <t>ceiba</t>
  </si>
  <si>
    <t>14</t>
  </si>
  <si>
    <t>chicala</t>
  </si>
  <si>
    <t>30</t>
  </si>
  <si>
    <t>Pithecellobium dulce</t>
  </si>
  <si>
    <t xml:space="preserve">gallinero </t>
  </si>
  <si>
    <t>20</t>
  </si>
  <si>
    <t>M,N,A</t>
  </si>
  <si>
    <t>Guazuma  ulmifilia</t>
  </si>
  <si>
    <t xml:space="preserve">guacimo </t>
  </si>
  <si>
    <t>15</t>
  </si>
  <si>
    <t>M,B,S</t>
  </si>
  <si>
    <t>S</t>
  </si>
  <si>
    <t xml:space="preserve">silvopastoril </t>
  </si>
  <si>
    <t>Tabebuia rosea</t>
  </si>
  <si>
    <t xml:space="preserve">guayacan rosado </t>
  </si>
  <si>
    <t>28-37</t>
  </si>
  <si>
    <t>M,F</t>
  </si>
  <si>
    <t>F</t>
  </si>
  <si>
    <t xml:space="preserve">flores bellas </t>
  </si>
  <si>
    <t>Sterculia apetala</t>
  </si>
  <si>
    <t xml:space="preserve">mano de trigre </t>
  </si>
  <si>
    <t>15-25</t>
  </si>
  <si>
    <t xml:space="preserve">matararon </t>
  </si>
  <si>
    <t>Gliricidia sepium</t>
  </si>
  <si>
    <t>M, C,B,S,N</t>
  </si>
  <si>
    <t>Pichira aquatica</t>
  </si>
  <si>
    <t>castaño de guinea</t>
  </si>
  <si>
    <t>Schizolobium parahybum</t>
  </si>
  <si>
    <t>tambor</t>
  </si>
  <si>
    <t>M,B</t>
  </si>
  <si>
    <t>0-400</t>
  </si>
  <si>
    <t>Swietenia macrophylla</t>
  </si>
  <si>
    <t>0-1200</t>
  </si>
  <si>
    <t>300-600</t>
  </si>
  <si>
    <t xml:space="preserve">lentun </t>
  </si>
  <si>
    <t xml:space="preserve">olivo </t>
  </si>
  <si>
    <t>rey grass</t>
  </si>
  <si>
    <t>8-12</t>
  </si>
  <si>
    <t>aguacate hass</t>
  </si>
  <si>
    <t xml:space="preserve">Aguacate fuerte </t>
  </si>
  <si>
    <t>aguacate reed</t>
  </si>
  <si>
    <t>aguacate collin red</t>
  </si>
  <si>
    <t>mortiño (agraz)</t>
  </si>
  <si>
    <t xml:space="preserve">mango matasano </t>
  </si>
  <si>
    <t>naranja valencia</t>
  </si>
  <si>
    <t xml:space="preserve">naranja washington </t>
  </si>
  <si>
    <t>guayaba</t>
  </si>
  <si>
    <t>guayaba peruana</t>
  </si>
  <si>
    <t xml:space="preserve">higo cactus </t>
  </si>
  <si>
    <t>Opuntia ficus-indica</t>
  </si>
  <si>
    <t xml:space="preserve">melocoton </t>
  </si>
  <si>
    <t xml:space="preserve">menbrillo </t>
  </si>
  <si>
    <t xml:space="preserve">cambulo </t>
  </si>
  <si>
    <t xml:space="preserve">tamarindo </t>
  </si>
  <si>
    <t xml:space="preserve">albizzia </t>
  </si>
  <si>
    <t>vetiver</t>
  </si>
  <si>
    <t>amaranto</t>
  </si>
  <si>
    <t xml:space="preserve">lupino </t>
  </si>
  <si>
    <t>cilantro</t>
  </si>
  <si>
    <t>trebol</t>
  </si>
  <si>
    <t>lluvia de oro</t>
  </si>
  <si>
    <t>nacedero</t>
  </si>
  <si>
    <t>boton de oro</t>
  </si>
  <si>
    <t>tefrosia</t>
  </si>
  <si>
    <t>6-10</t>
  </si>
  <si>
    <t xml:space="preserve">tagasaste </t>
  </si>
  <si>
    <t>400-1200</t>
  </si>
  <si>
    <t>2-4</t>
  </si>
  <si>
    <t>S, M</t>
  </si>
  <si>
    <t xml:space="preserve">prosopis </t>
  </si>
  <si>
    <t>2200-3400</t>
  </si>
  <si>
    <t>5</t>
  </si>
  <si>
    <t>6</t>
  </si>
  <si>
    <t xml:space="preserve">ARBOLES </t>
  </si>
  <si>
    <t xml:space="preserve">Alfalfa </t>
  </si>
  <si>
    <t>FRUTALES</t>
  </si>
  <si>
    <t xml:space="preserve">copa </t>
  </si>
  <si>
    <t>Vaccinium meridionale</t>
  </si>
  <si>
    <t xml:space="preserve">Nombre cientifico </t>
  </si>
  <si>
    <t xml:space="preserve">kan kong </t>
  </si>
  <si>
    <t>C,Na, M</t>
  </si>
  <si>
    <t xml:space="preserve">balustre </t>
  </si>
  <si>
    <t>Calliandra magdalenae</t>
  </si>
  <si>
    <t>carbonero rayado</t>
  </si>
  <si>
    <t>0-3300</t>
  </si>
  <si>
    <t>Billia rosea (Sin. Billia columbiana)</t>
  </si>
  <si>
    <t>M, F</t>
  </si>
  <si>
    <t xml:space="preserve">Eschweilera antioquensis </t>
  </si>
  <si>
    <t>Spirotheca rosea (Sin. Spirotheca rhodostyla)</t>
  </si>
  <si>
    <t>1200-2400</t>
  </si>
  <si>
    <t>yarumo</t>
  </si>
  <si>
    <t>1800-2400</t>
  </si>
  <si>
    <t>25</t>
  </si>
  <si>
    <t>Cecropia telenitida (Sin. Cecropia telealba)</t>
  </si>
  <si>
    <t>ariza</t>
  </si>
  <si>
    <t>9-12</t>
  </si>
  <si>
    <t>400-2100</t>
  </si>
  <si>
    <t>casco de vaca</t>
  </si>
  <si>
    <t>(Bauhinia picta</t>
  </si>
  <si>
    <t>0-1700</t>
  </si>
  <si>
    <t>N, C, F</t>
  </si>
  <si>
    <t>Tecoma stans</t>
  </si>
  <si>
    <t>1000-2500</t>
  </si>
  <si>
    <t>estrella de oriente</t>
  </si>
  <si>
    <t>Petrea rugosa</t>
  </si>
  <si>
    <t>nenufares</t>
  </si>
  <si>
    <t xml:space="preserve">utricularia </t>
  </si>
  <si>
    <t xml:space="preserve">tiphas </t>
  </si>
  <si>
    <t>carrizos</t>
  </si>
  <si>
    <t>Pontederias</t>
  </si>
  <si>
    <t>Crinum</t>
  </si>
  <si>
    <t>amenzada</t>
  </si>
  <si>
    <t>Amenazada</t>
  </si>
  <si>
    <t xml:space="preserve">Amenazado </t>
  </si>
  <si>
    <t>Amenzado</t>
  </si>
  <si>
    <t xml:space="preserve">chaquiro </t>
  </si>
  <si>
    <t xml:space="preserve">Aniba perutiles </t>
  </si>
  <si>
    <t>Hojarasco</t>
  </si>
  <si>
    <t>magnolia caricifragans</t>
  </si>
  <si>
    <t>1800-2900</t>
  </si>
  <si>
    <t xml:space="preserve">molinillo </t>
  </si>
  <si>
    <t>magnolia hernandezii</t>
  </si>
  <si>
    <t>1700-2600</t>
  </si>
  <si>
    <t>Almanegra</t>
  </si>
  <si>
    <t>magnolia polyhypsophylla</t>
  </si>
  <si>
    <t>1800-2600</t>
  </si>
  <si>
    <t>almanegra</t>
  </si>
  <si>
    <t>magnolia urraoensis</t>
  </si>
  <si>
    <t>magnolia yarumalensis</t>
  </si>
  <si>
    <t>1800-2800</t>
  </si>
  <si>
    <t xml:space="preserve">podocarpus oleifolius </t>
  </si>
  <si>
    <t>1900-3900</t>
  </si>
  <si>
    <t>sauco</t>
  </si>
  <si>
    <t>2000-4000</t>
  </si>
  <si>
    <t>M, F,C</t>
  </si>
  <si>
    <t>abedul</t>
  </si>
  <si>
    <t>1900-2900</t>
  </si>
  <si>
    <t>C,Na,F</t>
  </si>
  <si>
    <t>MERIANIA NOBILIS</t>
  </si>
  <si>
    <t>acacia morada</t>
  </si>
  <si>
    <t>2600-3600</t>
  </si>
  <si>
    <t>1500-3400</t>
  </si>
  <si>
    <t>acacia roja</t>
  </si>
  <si>
    <t>N, F</t>
  </si>
  <si>
    <t>Delonix regia</t>
  </si>
  <si>
    <t>algarrobillo</t>
  </si>
  <si>
    <t>Pitchecolobium saman. </t>
  </si>
  <si>
    <t xml:space="preserve">igua </t>
  </si>
  <si>
    <t xml:space="preserve">melina </t>
  </si>
  <si>
    <t xml:space="preserve">samanes </t>
  </si>
  <si>
    <t>Samanea saman</t>
  </si>
  <si>
    <t>Pithecellobium</t>
  </si>
  <si>
    <t>Gmelina arborea</t>
  </si>
  <si>
    <t>almendro</t>
  </si>
  <si>
    <t>balso</t>
  </si>
  <si>
    <t>F, N, Na</t>
  </si>
  <si>
    <t>N, A, Na</t>
  </si>
  <si>
    <t>M, Na</t>
  </si>
  <si>
    <t>abeto blanco</t>
  </si>
  <si>
    <t>abeto rojo</t>
  </si>
  <si>
    <t>abeto azul</t>
  </si>
  <si>
    <t>Picea abies</t>
  </si>
  <si>
    <t>enebro de montañas rocosas</t>
  </si>
  <si>
    <t>Juniperus scopulorum</t>
  </si>
  <si>
    <t>Celtis occidentalis</t>
  </si>
  <si>
    <t>almez</t>
  </si>
  <si>
    <t xml:space="preserve">Jazmin de noche </t>
  </si>
  <si>
    <t xml:space="preserve">san joaquin </t>
  </si>
  <si>
    <t xml:space="preserve">bambu de seto </t>
  </si>
  <si>
    <t xml:space="preserve">abutilon </t>
  </si>
  <si>
    <t>camelio</t>
  </si>
  <si>
    <t>hortensio</t>
  </si>
  <si>
    <t xml:space="preserve">tilo </t>
  </si>
  <si>
    <t xml:space="preserve">heliconia </t>
  </si>
  <si>
    <t>achira</t>
  </si>
  <si>
    <t xml:space="preserve">gladiolo de agua </t>
  </si>
  <si>
    <t>calas</t>
  </si>
  <si>
    <t xml:space="preserve">Hibiscus </t>
  </si>
  <si>
    <t xml:space="preserve">juncos </t>
  </si>
  <si>
    <t>800 - 2700</t>
  </si>
  <si>
    <t>granadilla</t>
  </si>
  <si>
    <t>grosella</t>
  </si>
  <si>
    <t>euforbias</t>
  </si>
  <si>
    <t xml:space="preserve">oasis design </t>
  </si>
  <si>
    <t xml:space="preserve">hosta </t>
  </si>
  <si>
    <t>viola</t>
  </si>
  <si>
    <t>pensamientos</t>
  </si>
  <si>
    <t>hibiscus</t>
  </si>
  <si>
    <t>crisantemos</t>
  </si>
  <si>
    <t>margaritas</t>
  </si>
  <si>
    <t>lirio</t>
  </si>
  <si>
    <t>capuchina</t>
  </si>
  <si>
    <t>borraja</t>
  </si>
  <si>
    <t>calendula</t>
  </si>
  <si>
    <t>begonia</t>
  </si>
  <si>
    <t>1600-2200</t>
  </si>
  <si>
    <t>eugenia</t>
  </si>
  <si>
    <t>alcaparo enano</t>
  </si>
  <si>
    <t xml:space="preserve">tefrosia </t>
  </si>
  <si>
    <t xml:space="preserve">cafeto de monte </t>
  </si>
  <si>
    <t>bumbu de seto</t>
  </si>
  <si>
    <t>1000-3300</t>
  </si>
  <si>
    <t>hortencio</t>
  </si>
  <si>
    <t>4</t>
  </si>
  <si>
    <t>A, B</t>
  </si>
  <si>
    <t xml:space="preserve">moringa </t>
  </si>
  <si>
    <t xml:space="preserve">N </t>
  </si>
  <si>
    <t xml:space="preserve">22 A 35 C </t>
  </si>
  <si>
    <t xml:space="preserve">buchon </t>
  </si>
  <si>
    <t>Jardineros</t>
  </si>
  <si>
    <t xml:space="preserve">variante cajica </t>
  </si>
  <si>
    <t xml:space="preserve">el coban </t>
  </si>
  <si>
    <t>Madid-faca</t>
  </si>
  <si>
    <t>paloquemao</t>
  </si>
  <si>
    <t>martesy viernes</t>
  </si>
  <si>
    <t xml:space="preserve">cinco sentidos </t>
  </si>
  <si>
    <t>via mesitas</t>
  </si>
  <si>
    <t>Sedulfo</t>
  </si>
  <si>
    <t>la jungla</t>
  </si>
  <si>
    <t>cajica</t>
  </si>
  <si>
    <t>C, f</t>
  </si>
  <si>
    <t xml:space="preserve">Biofiltros </t>
  </si>
  <si>
    <t>diente de león</t>
  </si>
  <si>
    <t>G</t>
  </si>
  <si>
    <t>CO</t>
  </si>
  <si>
    <t>E,C</t>
  </si>
  <si>
    <t xml:space="preserve">Nabo forrajero </t>
  </si>
  <si>
    <t>Rabano</t>
  </si>
  <si>
    <t>Pringamosa</t>
  </si>
  <si>
    <t>0-1400</t>
  </si>
  <si>
    <t>N,S</t>
  </si>
  <si>
    <t>N, C,A</t>
  </si>
  <si>
    <t>Flores comestibles</t>
  </si>
  <si>
    <t>día 1</t>
  </si>
  <si>
    <t>historia</t>
  </si>
  <si>
    <t>eticas</t>
  </si>
  <si>
    <t xml:space="preserve">principios </t>
  </si>
  <si>
    <t xml:space="preserve">día 2 </t>
  </si>
  <si>
    <t xml:space="preserve">sueño </t>
  </si>
  <si>
    <t>misión visión objetivos</t>
  </si>
  <si>
    <t xml:space="preserve">dragon dreaming </t>
  </si>
  <si>
    <t>día 3</t>
  </si>
  <si>
    <t xml:space="preserve">analisis de elemento </t>
  </si>
  <si>
    <t xml:space="preserve">zonas </t>
  </si>
  <si>
    <t xml:space="preserve">ubicar elementos en el mapa </t>
  </si>
  <si>
    <t xml:space="preserve">Planeación </t>
  </si>
  <si>
    <t xml:space="preserve">Ejecución </t>
  </si>
  <si>
    <t xml:space="preserve">Celebración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</si>
</sst>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(&quot;$&quot;\ * #,##0.00_);_(&quot;$&quot;\ * \(#,##0.00\);_(&quot;$&quot;\ * &quot;-&quot;??_);_(@_)"/>
    <numFmt numFmtId="165" formatCode="0.0000"/>
    <numFmt numFmtId="166" formatCode="0.000"/>
    <numFmt numFmtId="167" formatCode="0.0"/>
    <numFmt numFmtId="168" formatCode="0.0%"/>
    <numFmt numFmtId="169" formatCode="_(&quot;$&quot;\ * #,##0_);_(&quot;$&quot;\ * \(#,##0\);_(&quot;$&quot;\ * &quot;-&quot;??_);_(@_)"/>
  </numFmts>
  <fonts count="2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0"/>
      <color theme="1"/>
      <name val="Calibri"/>
      <family val="2"/>
      <scheme val="minor"/>
    </font>
    <font>
      <sz val="11"/>
      <color rgb="FF33CC33"/>
      <name val="Calibri"/>
      <family val="2"/>
      <scheme val="minor"/>
    </font>
    <font>
      <sz val="11"/>
      <color rgb="FF3333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FF00"/>
      <name val="Calibri"/>
      <family val="2"/>
      <scheme val="minor"/>
    </font>
    <font>
      <sz val="11"/>
      <color rgb="FF009900"/>
      <name val="Calibri"/>
      <family val="2"/>
      <scheme val="minor"/>
    </font>
    <font>
      <sz val="11"/>
      <color rgb="FF002060"/>
      <name val="Calibri"/>
      <family val="2"/>
      <scheme val="minor"/>
    </font>
    <font>
      <b/>
      <sz val="11"/>
      <color rgb="FF00206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i/>
      <sz val="10"/>
      <color rgb="FF252525"/>
      <name val="Arial"/>
      <family val="2"/>
    </font>
    <font>
      <i/>
      <sz val="11"/>
      <color rgb="FF252525"/>
      <name val="Arial"/>
      <family val="2"/>
    </font>
    <font>
      <sz val="9"/>
      <color rgb="FF000000"/>
      <name val="Arial"/>
      <family val="2"/>
    </font>
    <font>
      <sz val="11"/>
      <color rgb="FF232323"/>
      <name val="Georgia"/>
      <family val="1"/>
    </font>
    <font>
      <sz val="9"/>
      <color rgb="FF3E454C"/>
      <name val="Arial"/>
      <family val="2"/>
    </font>
    <font>
      <b/>
      <sz val="11"/>
      <name val="Calibri"/>
      <family val="2"/>
      <scheme val="minor"/>
    </font>
    <font>
      <sz val="10"/>
      <name val="Verdana"/>
      <family val="2"/>
    </font>
    <font>
      <b/>
      <sz val="16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</fills>
  <borders count="2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8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157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Border="1"/>
    <xf numFmtId="0" fontId="1" fillId="0" borderId="0" xfId="0" applyFont="1"/>
    <xf numFmtId="49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0" fontId="0" fillId="2" borderId="0" xfId="0" applyFill="1"/>
    <xf numFmtId="0" fontId="0" fillId="0" borderId="0" xfId="0" applyFont="1"/>
    <xf numFmtId="0" fontId="0" fillId="0" borderId="0" xfId="0" applyAlignment="1">
      <alignment horizontal="center"/>
    </xf>
    <xf numFmtId="0" fontId="7" fillId="0" borderId="0" xfId="0" applyFont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9" fillId="0" borderId="0" xfId="0" applyFont="1"/>
    <xf numFmtId="0" fontId="10" fillId="0" borderId="0" xfId="0" applyFont="1"/>
    <xf numFmtId="0" fontId="11" fillId="0" borderId="0" xfId="0" applyFont="1"/>
    <xf numFmtId="165" fontId="0" fillId="0" borderId="0" xfId="0" applyNumberFormat="1"/>
    <xf numFmtId="167" fontId="0" fillId="0" borderId="0" xfId="0" applyNumberFormat="1"/>
    <xf numFmtId="167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1" fontId="1" fillId="0" borderId="0" xfId="0" applyNumberFormat="1" applyFont="1" applyAlignment="1">
      <alignment horizontal="center"/>
    </xf>
    <xf numFmtId="0" fontId="0" fillId="3" borderId="2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166" fontId="0" fillId="0" borderId="0" xfId="0" applyNumberFormat="1" applyAlignment="1">
      <alignment horizontal="center"/>
    </xf>
    <xf numFmtId="9" fontId="0" fillId="0" borderId="0" xfId="0" applyNumberFormat="1" applyAlignment="1">
      <alignment horizontal="center"/>
    </xf>
    <xf numFmtId="9" fontId="0" fillId="0" borderId="1" xfId="0" applyNumberFormat="1" applyBorder="1" applyAlignment="1">
      <alignment horizontal="center"/>
    </xf>
    <xf numFmtId="9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168" fontId="0" fillId="0" borderId="0" xfId="2" applyNumberFormat="1" applyFont="1" applyAlignment="1">
      <alignment horizontal="center"/>
    </xf>
    <xf numFmtId="167" fontId="9" fillId="0" borderId="0" xfId="0" applyNumberFormat="1" applyFont="1" applyAlignment="1">
      <alignment horizontal="center"/>
    </xf>
    <xf numFmtId="167" fontId="12" fillId="0" borderId="0" xfId="1" applyNumberFormat="1" applyFont="1" applyAlignment="1">
      <alignment horizontal="center"/>
    </xf>
    <xf numFmtId="1" fontId="13" fillId="0" borderId="0" xfId="0" applyNumberFormat="1" applyFont="1" applyAlignment="1">
      <alignment horizontal="center"/>
    </xf>
    <xf numFmtId="168" fontId="0" fillId="0" borderId="0" xfId="0" applyNumberFormat="1" applyAlignment="1">
      <alignment horizontal="center"/>
    </xf>
    <xf numFmtId="0" fontId="11" fillId="0" borderId="0" xfId="0" applyFont="1" applyAlignment="1">
      <alignment horizontal="center"/>
    </xf>
    <xf numFmtId="0" fontId="0" fillId="0" borderId="0" xfId="0" applyAlignment="1">
      <alignment horizontal="center"/>
    </xf>
    <xf numFmtId="169" fontId="0" fillId="0" borderId="0" xfId="1" applyNumberFormat="1" applyFont="1"/>
    <xf numFmtId="169" fontId="0" fillId="0" borderId="0" xfId="0" applyNumberFormat="1"/>
    <xf numFmtId="169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5" borderId="0" xfId="0" applyFill="1" applyAlignment="1">
      <alignment horizontal="left"/>
    </xf>
    <xf numFmtId="169" fontId="0" fillId="0" borderId="0" xfId="1" applyNumberFormat="1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14" fillId="0" borderId="0" xfId="0" applyFont="1"/>
    <xf numFmtId="0" fontId="0" fillId="0" borderId="0" xfId="0" applyAlignment="1">
      <alignment horizontal="right" vertical="center"/>
    </xf>
    <xf numFmtId="0" fontId="0" fillId="0" borderId="0" xfId="0" applyAlignment="1">
      <alignment horizontal="center"/>
    </xf>
    <xf numFmtId="9" fontId="0" fillId="0" borderId="0" xfId="0" applyNumberFormat="1"/>
    <xf numFmtId="0" fontId="0" fillId="0" borderId="0" xfId="0" applyAlignment="1">
      <alignment horizontal="center"/>
    </xf>
    <xf numFmtId="0" fontId="0" fillId="0" borderId="0" xfId="0" applyFill="1"/>
    <xf numFmtId="0" fontId="15" fillId="0" borderId="0" xfId="0" applyFont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5" xfId="0" applyFill="1" applyBorder="1"/>
    <xf numFmtId="0" fontId="0" fillId="0" borderId="6" xfId="0" applyFill="1" applyBorder="1"/>
    <xf numFmtId="0" fontId="0" fillId="0" borderId="7" xfId="0" applyFill="1" applyBorder="1"/>
    <xf numFmtId="0" fontId="0" fillId="0" borderId="8" xfId="0" applyFill="1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23" fillId="0" borderId="0" xfId="0" applyFont="1"/>
    <xf numFmtId="0" fontId="23" fillId="0" borderId="0" xfId="0" applyFont="1" applyAlignment="1">
      <alignment horizontal="center"/>
    </xf>
    <xf numFmtId="0" fontId="0" fillId="0" borderId="0" xfId="0" applyFill="1" applyBorder="1"/>
    <xf numFmtId="0" fontId="0" fillId="0" borderId="0" xfId="0" applyFill="1" applyAlignment="1">
      <alignment horizontal="center" vertical="center"/>
    </xf>
    <xf numFmtId="49" fontId="0" fillId="0" borderId="0" xfId="0" applyNumberFormat="1" applyFill="1" applyAlignment="1">
      <alignment horizontal="center"/>
    </xf>
    <xf numFmtId="0" fontId="0" fillId="0" borderId="0" xfId="0" applyFont="1" applyFill="1"/>
    <xf numFmtId="0" fontId="15" fillId="0" borderId="0" xfId="0" applyFont="1" applyFill="1"/>
    <xf numFmtId="0" fontId="25" fillId="0" borderId="0" xfId="0" applyFont="1" applyFill="1"/>
    <xf numFmtId="49" fontId="0" fillId="0" borderId="0" xfId="0" applyNumberFormat="1" applyBorder="1" applyAlignment="1">
      <alignment horizontal="center"/>
    </xf>
    <xf numFmtId="49" fontId="0" fillId="0" borderId="0" xfId="0" applyNumberFormat="1" applyBorder="1" applyAlignment="1">
      <alignment horizontal="center" vertical="center"/>
    </xf>
    <xf numFmtId="0" fontId="0" fillId="0" borderId="2" xfId="0" applyBorder="1"/>
    <xf numFmtId="49" fontId="0" fillId="0" borderId="2" xfId="0" applyNumberFormat="1" applyBorder="1" applyAlignment="1">
      <alignment horizontal="center"/>
    </xf>
    <xf numFmtId="49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Fill="1" applyBorder="1"/>
    <xf numFmtId="0" fontId="0" fillId="0" borderId="2" xfId="0" applyFont="1" applyFill="1" applyBorder="1" applyAlignment="1"/>
    <xf numFmtId="49" fontId="0" fillId="0" borderId="2" xfId="0" applyNumberFormat="1" applyFill="1" applyBorder="1" applyAlignment="1">
      <alignment horizontal="center"/>
    </xf>
    <xf numFmtId="49" fontId="0" fillId="0" borderId="2" xfId="0" applyNumberForma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/>
    </xf>
    <xf numFmtId="0" fontId="2" fillId="0" borderId="2" xfId="0" applyFont="1" applyBorder="1"/>
    <xf numFmtId="49" fontId="6" fillId="0" borderId="2" xfId="0" applyNumberFormat="1" applyFont="1" applyBorder="1" applyAlignment="1">
      <alignment horizontal="center"/>
    </xf>
    <xf numFmtId="0" fontId="9" fillId="0" borderId="2" xfId="0" applyFont="1" applyBorder="1"/>
    <xf numFmtId="0" fontId="0" fillId="0" borderId="2" xfId="0" applyBorder="1" applyAlignment="1">
      <alignment horizontal="center"/>
    </xf>
    <xf numFmtId="0" fontId="0" fillId="0" borderId="2" xfId="0" applyFont="1" applyBorder="1"/>
    <xf numFmtId="49" fontId="9" fillId="0" borderId="2" xfId="0" applyNumberFormat="1" applyFont="1" applyBorder="1" applyAlignment="1">
      <alignment horizontal="center"/>
    </xf>
    <xf numFmtId="0" fontId="0" fillId="0" borderId="9" xfId="0" applyBorder="1"/>
    <xf numFmtId="49" fontId="0" fillId="0" borderId="10" xfId="0" applyNumberFormat="1" applyBorder="1" applyAlignment="1">
      <alignment horizontal="center"/>
    </xf>
    <xf numFmtId="49" fontId="0" fillId="0" borderId="10" xfId="0" applyNumberForma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Fill="1" applyBorder="1"/>
    <xf numFmtId="0" fontId="0" fillId="0" borderId="13" xfId="0" applyFill="1" applyBorder="1" applyAlignment="1">
      <alignment horizontal="center" vertical="center"/>
    </xf>
    <xf numFmtId="0" fontId="21" fillId="0" borderId="12" xfId="0" applyFont="1" applyFill="1" applyBorder="1"/>
    <xf numFmtId="0" fontId="2" fillId="0" borderId="12" xfId="0" applyFont="1" applyFill="1" applyBorder="1"/>
    <xf numFmtId="0" fontId="2" fillId="0" borderId="12" xfId="0" applyFont="1" applyBorder="1"/>
    <xf numFmtId="0" fontId="0" fillId="0" borderId="13" xfId="0" applyBorder="1" applyAlignment="1">
      <alignment horizontal="center" vertical="center"/>
    </xf>
    <xf numFmtId="0" fontId="0" fillId="0" borderId="12" xfId="0" applyBorder="1"/>
    <xf numFmtId="0" fontId="21" fillId="0" borderId="12" xfId="0" applyFont="1" applyBorder="1"/>
    <xf numFmtId="0" fontId="20" fillId="0" borderId="12" xfId="0" applyFont="1" applyBorder="1"/>
    <xf numFmtId="0" fontId="0" fillId="0" borderId="14" xfId="0" applyBorder="1"/>
    <xf numFmtId="0" fontId="0" fillId="0" borderId="15" xfId="0" applyBorder="1"/>
    <xf numFmtId="49" fontId="0" fillId="0" borderId="15" xfId="0" applyNumberFormat="1" applyBorder="1" applyAlignment="1">
      <alignment horizontal="center"/>
    </xf>
    <xf numFmtId="49" fontId="0" fillId="0" borderId="15" xfId="0" applyNumberForma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17" xfId="0" applyBorder="1"/>
    <xf numFmtId="49" fontId="0" fillId="0" borderId="17" xfId="0" applyNumberFormat="1" applyBorder="1" applyAlignment="1">
      <alignment horizontal="center"/>
    </xf>
    <xf numFmtId="49" fontId="0" fillId="0" borderId="17" xfId="0" applyNumberForma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1" fillId="0" borderId="18" xfId="0" applyFont="1" applyBorder="1" applyAlignment="1"/>
    <xf numFmtId="49" fontId="1" fillId="0" borderId="19" xfId="0" applyNumberFormat="1" applyFont="1" applyBorder="1" applyAlignment="1">
      <alignment horizontal="center"/>
    </xf>
    <xf numFmtId="49" fontId="1" fillId="0" borderId="19" xfId="0" applyNumberFormat="1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15" fillId="0" borderId="2" xfId="0" applyFont="1" applyBorder="1"/>
    <xf numFmtId="0" fontId="1" fillId="0" borderId="10" xfId="0" applyFont="1" applyBorder="1" applyAlignment="1">
      <alignment horizontal="center"/>
    </xf>
    <xf numFmtId="0" fontId="0" fillId="0" borderId="12" xfId="0" applyFont="1" applyBorder="1"/>
    <xf numFmtId="169" fontId="0" fillId="0" borderId="13" xfId="0" applyNumberFormat="1" applyBorder="1" applyAlignment="1">
      <alignment horizontal="center" vertical="center"/>
    </xf>
    <xf numFmtId="0" fontId="22" fillId="0" borderId="15" xfId="0" applyFont="1" applyBorder="1" applyAlignment="1">
      <alignment horizontal="center"/>
    </xf>
    <xf numFmtId="169" fontId="0" fillId="0" borderId="16" xfId="0" applyNumberFormat="1" applyBorder="1" applyAlignment="1">
      <alignment horizontal="center" vertical="center"/>
    </xf>
    <xf numFmtId="0" fontId="22" fillId="0" borderId="0" xfId="0" applyFont="1" applyBorder="1" applyAlignment="1">
      <alignment horizontal="center"/>
    </xf>
    <xf numFmtId="169" fontId="0" fillId="0" borderId="0" xfId="0" applyNumberFormat="1" applyBorder="1" applyAlignment="1">
      <alignment horizontal="center" vertical="center"/>
    </xf>
    <xf numFmtId="169" fontId="0" fillId="0" borderId="2" xfId="1" applyNumberFormat="1" applyFont="1" applyBorder="1" applyAlignment="1">
      <alignment horizontal="center" vertical="center"/>
    </xf>
    <xf numFmtId="169" fontId="0" fillId="0" borderId="2" xfId="1" applyNumberFormat="1" applyFont="1" applyBorder="1" applyAlignment="1">
      <alignment horizontal="center"/>
    </xf>
    <xf numFmtId="0" fontId="26" fillId="0" borderId="2" xfId="0" applyFont="1" applyBorder="1" applyAlignment="1">
      <alignment horizontal="center"/>
    </xf>
    <xf numFmtId="0" fontId="15" fillId="0" borderId="0" xfId="0" applyFont="1" applyAlignment="1">
      <alignment horizontal="center" vertical="center"/>
    </xf>
    <xf numFmtId="0" fontId="23" fillId="0" borderId="2" xfId="0" applyFont="1" applyBorder="1"/>
    <xf numFmtId="49" fontId="23" fillId="0" borderId="2" xfId="0" applyNumberFormat="1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23" fillId="0" borderId="2" xfId="0" applyFont="1" applyBorder="1" applyAlignment="1">
      <alignment horizontal="center"/>
    </xf>
    <xf numFmtId="0" fontId="15" fillId="0" borderId="2" xfId="0" applyFont="1" applyFill="1" applyBorder="1" applyAlignment="1">
      <alignment horizontal="left" vertical="center"/>
    </xf>
    <xf numFmtId="0" fontId="23" fillId="0" borderId="2" xfId="0" applyFont="1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15" fillId="0" borderId="2" xfId="0" applyFont="1" applyBorder="1" applyAlignment="1">
      <alignment horizontal="left" vertical="center"/>
    </xf>
    <xf numFmtId="0" fontId="15" fillId="0" borderId="2" xfId="0" applyFont="1" applyBorder="1" applyAlignment="1">
      <alignment horizontal="left"/>
    </xf>
    <xf numFmtId="49" fontId="0" fillId="7" borderId="2" xfId="0" applyNumberFormat="1" applyFill="1" applyBorder="1" applyAlignment="1">
      <alignment horizontal="center"/>
    </xf>
    <xf numFmtId="17" fontId="0" fillId="0" borderId="2" xfId="0" applyNumberFormat="1" applyBorder="1" applyAlignment="1">
      <alignment horizontal="center"/>
    </xf>
    <xf numFmtId="0" fontId="15" fillId="6" borderId="2" xfId="0" applyFont="1" applyFill="1" applyBorder="1" applyAlignment="1">
      <alignment horizontal="left"/>
    </xf>
    <xf numFmtId="2" fontId="0" fillId="0" borderId="2" xfId="0" applyNumberFormat="1" applyBorder="1" applyAlignment="1">
      <alignment horizontal="center"/>
    </xf>
    <xf numFmtId="0" fontId="18" fillId="0" borderId="2" xfId="0" applyFont="1" applyBorder="1"/>
    <xf numFmtId="0" fontId="23" fillId="0" borderId="2" xfId="0" applyFont="1" applyBorder="1" applyAlignment="1">
      <alignment horizontal="center" vertical="center"/>
    </xf>
    <xf numFmtId="0" fontId="19" fillId="0" borderId="2" xfId="0" applyFont="1" applyBorder="1"/>
    <xf numFmtId="0" fontId="15" fillId="0" borderId="2" xfId="0" applyFont="1" applyFill="1" applyBorder="1" applyAlignment="1">
      <alignment horizontal="left"/>
    </xf>
    <xf numFmtId="0" fontId="25" fillId="0" borderId="2" xfId="0" applyFont="1" applyBorder="1"/>
    <xf numFmtId="0" fontId="15" fillId="0" borderId="2" xfId="0" applyFont="1" applyFill="1" applyBorder="1" applyAlignment="1">
      <alignment horizontal="center"/>
    </xf>
    <xf numFmtId="0" fontId="15" fillId="0" borderId="2" xfId="0" applyFont="1" applyFill="1" applyBorder="1"/>
    <xf numFmtId="0" fontId="24" fillId="0" borderId="2" xfId="0" applyFont="1" applyFill="1" applyBorder="1"/>
    <xf numFmtId="0" fontId="1" fillId="0" borderId="0" xfId="0" applyFont="1" applyAlignment="1">
      <alignment horizontal="center"/>
    </xf>
  </cellXfs>
  <cellStyles count="3">
    <cellStyle name="Moneda" xfId="1" builtinId="4"/>
    <cellStyle name="Normal" xfId="0" builtinId="0"/>
    <cellStyle name="Porcentaje" xfId="2" builtinId="5"/>
  </cellStyles>
  <dxfs count="0"/>
  <tableStyles count="0" defaultTableStyle="TableStyleMedium9" defaultPivotStyle="PivotStyleLight16"/>
  <colors>
    <mruColors>
      <color rgb="FFD60093"/>
      <color rgb="FFBCB800"/>
      <color rgb="FFFFFF00"/>
      <color rgb="FF33CC33"/>
      <color rgb="FF333300"/>
      <color rgb="FF00FF00"/>
      <color rgb="FF009900"/>
      <color rgb="FF3333FF"/>
      <color rgb="FF336600"/>
      <color rgb="FF6666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99859</xdr:colOff>
      <xdr:row>27</xdr:row>
      <xdr:rowOff>38407</xdr:rowOff>
    </xdr:from>
    <xdr:to>
      <xdr:col>6</xdr:col>
      <xdr:colOff>168262</xdr:colOff>
      <xdr:row>28</xdr:row>
      <xdr:rowOff>147013</xdr:rowOff>
    </xdr:to>
    <xdr:sp macro="" textlink="">
      <xdr:nvSpPr>
        <xdr:cNvPr id="254" name="253 Estrella de 10 puntas">
          <a:extLst>
            <a:ext uri="{FF2B5EF4-FFF2-40B4-BE49-F238E27FC236}">
              <a16:creationId xmlns:a16="http://schemas.microsoft.com/office/drawing/2014/main" id="{00000000-0008-0000-0200-0000FE000000}"/>
            </a:ext>
          </a:extLst>
        </xdr:cNvPr>
        <xdr:cNvSpPr/>
      </xdr:nvSpPr>
      <xdr:spPr>
        <a:xfrm>
          <a:off x="3057218" y="7527822"/>
          <a:ext cx="279643" cy="300643"/>
        </a:xfrm>
        <a:prstGeom prst="star10">
          <a:avLst/>
        </a:prstGeom>
        <a:gradFill>
          <a:gsLst>
            <a:gs pos="0">
              <a:schemeClr val="accent3">
                <a:lumMod val="50000"/>
                <a:alpha val="0"/>
              </a:schemeClr>
            </a:gs>
            <a:gs pos="50000">
              <a:srgbClr val="FFFF00"/>
            </a:gs>
            <a:gs pos="65000">
              <a:srgbClr val="00B050"/>
            </a:gs>
          </a:gsLst>
          <a:path path="circle">
            <a:fillToRect l="50000" t="50000" r="50000" b="50000"/>
          </a:path>
        </a:gradFill>
        <a:ln w="12700"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CO" sz="1100"/>
        </a:p>
      </xdr:txBody>
    </xdr:sp>
    <xdr:clientData/>
  </xdr:twoCellAnchor>
  <xdr:twoCellAnchor>
    <xdr:from>
      <xdr:col>4</xdr:col>
      <xdr:colOff>72973</xdr:colOff>
      <xdr:row>26</xdr:row>
      <xdr:rowOff>34566</xdr:rowOff>
    </xdr:from>
    <xdr:to>
      <xdr:col>5</xdr:col>
      <xdr:colOff>141376</xdr:colOff>
      <xdr:row>27</xdr:row>
      <xdr:rowOff>143173</xdr:rowOff>
    </xdr:to>
    <xdr:sp macro="" textlink="">
      <xdr:nvSpPr>
        <xdr:cNvPr id="256" name="255 Estrella de 10 puntas">
          <a:extLst>
            <a:ext uri="{FF2B5EF4-FFF2-40B4-BE49-F238E27FC236}">
              <a16:creationId xmlns:a16="http://schemas.microsoft.com/office/drawing/2014/main" id="{00000000-0008-0000-0200-000000010000}"/>
            </a:ext>
          </a:extLst>
        </xdr:cNvPr>
        <xdr:cNvSpPr/>
      </xdr:nvSpPr>
      <xdr:spPr>
        <a:xfrm>
          <a:off x="2819092" y="7331945"/>
          <a:ext cx="279643" cy="300643"/>
        </a:xfrm>
        <a:prstGeom prst="star10">
          <a:avLst/>
        </a:prstGeom>
        <a:gradFill>
          <a:gsLst>
            <a:gs pos="0">
              <a:schemeClr val="accent3">
                <a:lumMod val="50000"/>
                <a:alpha val="0"/>
              </a:schemeClr>
            </a:gs>
            <a:gs pos="50000">
              <a:srgbClr val="FFFF00"/>
            </a:gs>
            <a:gs pos="65000">
              <a:srgbClr val="00B050"/>
            </a:gs>
          </a:gsLst>
          <a:path path="circle">
            <a:fillToRect l="50000" t="50000" r="50000" b="50000"/>
          </a:path>
        </a:gradFill>
        <a:ln w="12700"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CO" sz="1100"/>
        </a:p>
      </xdr:txBody>
    </xdr:sp>
    <xdr:clientData/>
  </xdr:twoCellAnchor>
  <xdr:twoCellAnchor>
    <xdr:from>
      <xdr:col>4</xdr:col>
      <xdr:colOff>69133</xdr:colOff>
      <xdr:row>28</xdr:row>
      <xdr:rowOff>53770</xdr:rowOff>
    </xdr:from>
    <xdr:to>
      <xdr:col>5</xdr:col>
      <xdr:colOff>137536</xdr:colOff>
      <xdr:row>29</xdr:row>
      <xdr:rowOff>162377</xdr:rowOff>
    </xdr:to>
    <xdr:sp macro="" textlink="">
      <xdr:nvSpPr>
        <xdr:cNvPr id="255" name="254 Estrella de 10 puntas">
          <a:extLst>
            <a:ext uri="{FF2B5EF4-FFF2-40B4-BE49-F238E27FC236}">
              <a16:creationId xmlns:a16="http://schemas.microsoft.com/office/drawing/2014/main" id="{00000000-0008-0000-0200-0000FF000000}"/>
            </a:ext>
          </a:extLst>
        </xdr:cNvPr>
        <xdr:cNvSpPr/>
      </xdr:nvSpPr>
      <xdr:spPr>
        <a:xfrm>
          <a:off x="2815252" y="7735222"/>
          <a:ext cx="279643" cy="300643"/>
        </a:xfrm>
        <a:prstGeom prst="star10">
          <a:avLst/>
        </a:prstGeom>
        <a:gradFill>
          <a:gsLst>
            <a:gs pos="0">
              <a:schemeClr val="accent3">
                <a:lumMod val="50000"/>
                <a:alpha val="0"/>
              </a:schemeClr>
            </a:gs>
            <a:gs pos="50000">
              <a:srgbClr val="FFFF00"/>
            </a:gs>
            <a:gs pos="65000">
              <a:srgbClr val="00B050"/>
            </a:gs>
          </a:gsLst>
          <a:path path="circle">
            <a:fillToRect l="50000" t="50000" r="50000" b="50000"/>
          </a:path>
        </a:gradFill>
        <a:ln w="12700"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CO" sz="1100"/>
        </a:p>
      </xdr:txBody>
    </xdr:sp>
    <xdr:clientData/>
  </xdr:twoCellAnchor>
  <xdr:twoCellAnchor>
    <xdr:from>
      <xdr:col>3</xdr:col>
      <xdr:colOff>60147</xdr:colOff>
      <xdr:row>27</xdr:row>
      <xdr:rowOff>47533</xdr:rowOff>
    </xdr:from>
    <xdr:to>
      <xdr:col>4</xdr:col>
      <xdr:colOff>128550</xdr:colOff>
      <xdr:row>28</xdr:row>
      <xdr:rowOff>156139</xdr:rowOff>
    </xdr:to>
    <xdr:sp macro="" textlink="">
      <xdr:nvSpPr>
        <xdr:cNvPr id="72" name="71 Estrella de 10 puntas">
          <a:extLst>
            <a:ext uri="{FF2B5EF4-FFF2-40B4-BE49-F238E27FC236}">
              <a16:creationId xmlns:a16="http://schemas.microsoft.com/office/drawing/2014/main" id="{00000000-0008-0000-0200-000048000000}"/>
            </a:ext>
          </a:extLst>
        </xdr:cNvPr>
        <xdr:cNvSpPr/>
      </xdr:nvSpPr>
      <xdr:spPr>
        <a:xfrm>
          <a:off x="2595026" y="7536948"/>
          <a:ext cx="279643" cy="300643"/>
        </a:xfrm>
        <a:prstGeom prst="star10">
          <a:avLst/>
        </a:prstGeom>
        <a:gradFill>
          <a:gsLst>
            <a:gs pos="0">
              <a:schemeClr val="accent3">
                <a:lumMod val="50000"/>
                <a:alpha val="0"/>
              </a:schemeClr>
            </a:gs>
            <a:gs pos="50000">
              <a:srgbClr val="FFFF00"/>
            </a:gs>
            <a:gs pos="65000">
              <a:srgbClr val="00B050"/>
            </a:gs>
          </a:gsLst>
          <a:path path="circle">
            <a:fillToRect l="50000" t="50000" r="50000" b="50000"/>
          </a:path>
        </a:gradFill>
        <a:ln w="12700"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CO" sz="1100"/>
        </a:p>
      </xdr:txBody>
    </xdr:sp>
    <xdr:clientData/>
  </xdr:twoCellAnchor>
  <xdr:twoCellAnchor>
    <xdr:from>
      <xdr:col>6</xdr:col>
      <xdr:colOff>31763</xdr:colOff>
      <xdr:row>1</xdr:row>
      <xdr:rowOff>31747</xdr:rowOff>
    </xdr:from>
    <xdr:to>
      <xdr:col>13</xdr:col>
      <xdr:colOff>174638</xdr:colOff>
      <xdr:row>8</xdr:row>
      <xdr:rowOff>190500</xdr:rowOff>
    </xdr:to>
    <xdr:sp macro="" textlink="">
      <xdr:nvSpPr>
        <xdr:cNvPr id="27" name="26 Estrella de 12 puntas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SpPr/>
      </xdr:nvSpPr>
      <xdr:spPr>
        <a:xfrm>
          <a:off x="2301888" y="238122"/>
          <a:ext cx="1587500" cy="1603378"/>
        </a:xfrm>
        <a:prstGeom prst="star12">
          <a:avLst/>
        </a:prstGeom>
        <a:gradFill>
          <a:gsLst>
            <a:gs pos="0">
              <a:schemeClr val="accent3">
                <a:lumMod val="50000"/>
                <a:alpha val="0"/>
              </a:schemeClr>
            </a:gs>
            <a:gs pos="12000">
              <a:srgbClr val="009900"/>
            </a:gs>
            <a:gs pos="73000">
              <a:schemeClr val="accent1">
                <a:tint val="23500"/>
                <a:satMod val="160000"/>
                <a:alpha val="0"/>
              </a:schemeClr>
            </a:gs>
          </a:gsLst>
          <a:path path="circle">
            <a:fillToRect l="50000" t="50000" r="50000" b="50000"/>
          </a:path>
        </a:gra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CO" sz="1100"/>
        </a:p>
      </xdr:txBody>
    </xdr:sp>
    <xdr:clientData/>
  </xdr:twoCellAnchor>
  <xdr:twoCellAnchor>
    <xdr:from>
      <xdr:col>2</xdr:col>
      <xdr:colOff>15875</xdr:colOff>
      <xdr:row>0</xdr:row>
      <xdr:rowOff>146483</xdr:rowOff>
    </xdr:from>
    <xdr:to>
      <xdr:col>5</xdr:col>
      <xdr:colOff>198437</xdr:colOff>
      <xdr:row>4</xdr:row>
      <xdr:rowOff>113290</xdr:rowOff>
    </xdr:to>
    <xdr:sp macro="" textlink="">
      <xdr:nvSpPr>
        <xdr:cNvPr id="71" name="70 Y">
          <a:extLst>
            <a:ext uri="{FF2B5EF4-FFF2-40B4-BE49-F238E27FC236}">
              <a16:creationId xmlns:a16="http://schemas.microsoft.com/office/drawing/2014/main" id="{00000000-0008-0000-0200-000047000000}"/>
            </a:ext>
          </a:extLst>
        </xdr:cNvPr>
        <xdr:cNvSpPr/>
      </xdr:nvSpPr>
      <xdr:spPr>
        <a:xfrm>
          <a:off x="1470602" y="146483"/>
          <a:ext cx="806017" cy="798080"/>
        </a:xfrm>
        <a:prstGeom prst="flowChartSummingJunction">
          <a:avLst/>
        </a:prstGeom>
        <a:gradFill flip="none" rotWithShape="1">
          <a:gsLst>
            <a:gs pos="0">
              <a:schemeClr val="accent1">
                <a:tint val="66000"/>
                <a:satMod val="160000"/>
                <a:alpha val="0"/>
              </a:schemeClr>
            </a:gs>
            <a:gs pos="23000">
              <a:schemeClr val="accent3">
                <a:lumMod val="75000"/>
              </a:schemeClr>
            </a:gs>
            <a:gs pos="84000">
              <a:schemeClr val="accent1">
                <a:tint val="23500"/>
                <a:satMod val="160000"/>
                <a:alpha val="0"/>
              </a:schemeClr>
            </a:gs>
          </a:gsLst>
          <a:path path="circle">
            <a:fillToRect l="50000" t="50000" r="50000" b="50000"/>
          </a:path>
          <a:tileRect/>
        </a:gradFill>
        <a:ln>
          <a:solidFill>
            <a:srgbClr val="FF006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CO" sz="1100"/>
        </a:p>
      </xdr:txBody>
    </xdr:sp>
    <xdr:clientData/>
  </xdr:twoCellAnchor>
  <xdr:twoCellAnchor>
    <xdr:from>
      <xdr:col>4</xdr:col>
      <xdr:colOff>15875</xdr:colOff>
      <xdr:row>6</xdr:row>
      <xdr:rowOff>14400</xdr:rowOff>
    </xdr:from>
    <xdr:to>
      <xdr:col>7</xdr:col>
      <xdr:colOff>198437</xdr:colOff>
      <xdr:row>9</xdr:row>
      <xdr:rowOff>189024</xdr:rowOff>
    </xdr:to>
    <xdr:sp macro="" textlink="">
      <xdr:nvSpPr>
        <xdr:cNvPr id="75" name="74 Y">
          <a:extLst>
            <a:ext uri="{FF2B5EF4-FFF2-40B4-BE49-F238E27FC236}">
              <a16:creationId xmlns:a16="http://schemas.microsoft.com/office/drawing/2014/main" id="{00000000-0008-0000-0200-00004B000000}"/>
            </a:ext>
          </a:extLst>
        </xdr:cNvPr>
        <xdr:cNvSpPr/>
      </xdr:nvSpPr>
      <xdr:spPr>
        <a:xfrm>
          <a:off x="847148" y="1261309"/>
          <a:ext cx="806016" cy="798079"/>
        </a:xfrm>
        <a:prstGeom prst="flowChartSummingJunction">
          <a:avLst/>
        </a:prstGeom>
        <a:gradFill flip="none" rotWithShape="1">
          <a:gsLst>
            <a:gs pos="0">
              <a:schemeClr val="accent1">
                <a:tint val="66000"/>
                <a:satMod val="160000"/>
                <a:alpha val="0"/>
              </a:schemeClr>
            </a:gs>
            <a:gs pos="23000">
              <a:schemeClr val="accent3">
                <a:lumMod val="75000"/>
              </a:schemeClr>
            </a:gs>
            <a:gs pos="84000">
              <a:schemeClr val="accent1">
                <a:tint val="23500"/>
                <a:satMod val="160000"/>
                <a:alpha val="0"/>
              </a:schemeClr>
            </a:gs>
          </a:gsLst>
          <a:path path="circle">
            <a:fillToRect l="50000" t="50000" r="50000" b="50000"/>
          </a:path>
          <a:tileRect/>
        </a:gradFill>
        <a:ln>
          <a:solidFill>
            <a:srgbClr val="FF006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CO" sz="1100"/>
        </a:p>
      </xdr:txBody>
    </xdr:sp>
    <xdr:clientData/>
  </xdr:twoCellAnchor>
  <xdr:twoCellAnchor>
    <xdr:from>
      <xdr:col>6</xdr:col>
      <xdr:colOff>9</xdr:colOff>
      <xdr:row>1</xdr:row>
      <xdr:rowOff>7938</xdr:rowOff>
    </xdr:from>
    <xdr:to>
      <xdr:col>9</xdr:col>
      <xdr:colOff>15884</xdr:colOff>
      <xdr:row>4</xdr:row>
      <xdr:rowOff>23813</xdr:rowOff>
    </xdr:to>
    <xdr:sp macro="" textlink="">
      <xdr:nvSpPr>
        <xdr:cNvPr id="76" name="75 Y">
          <a:extLst>
            <a:ext uri="{FF2B5EF4-FFF2-40B4-BE49-F238E27FC236}">
              <a16:creationId xmlns:a16="http://schemas.microsoft.com/office/drawing/2014/main" id="{00000000-0008-0000-0200-00004C000000}"/>
            </a:ext>
          </a:extLst>
        </xdr:cNvPr>
        <xdr:cNvSpPr/>
      </xdr:nvSpPr>
      <xdr:spPr>
        <a:xfrm>
          <a:off x="2270134" y="214313"/>
          <a:ext cx="635000" cy="635000"/>
        </a:xfrm>
        <a:prstGeom prst="flowChartSummingJunction">
          <a:avLst/>
        </a:prstGeom>
        <a:gradFill flip="none" rotWithShape="1">
          <a:gsLst>
            <a:gs pos="15000">
              <a:schemeClr val="accent1">
                <a:tint val="66000"/>
                <a:satMod val="160000"/>
                <a:alpha val="0"/>
              </a:schemeClr>
            </a:gs>
            <a:gs pos="21000">
              <a:schemeClr val="accent3">
                <a:lumMod val="75000"/>
              </a:schemeClr>
            </a:gs>
            <a:gs pos="72000">
              <a:schemeClr val="accent1">
                <a:tint val="23500"/>
                <a:satMod val="160000"/>
                <a:alpha val="0"/>
              </a:schemeClr>
            </a:gs>
          </a:gsLst>
          <a:path path="circle">
            <a:fillToRect l="50000" t="50000" r="50000" b="50000"/>
          </a:path>
          <a:tileRect/>
        </a:gradFill>
        <a:ln>
          <a:solidFill>
            <a:srgbClr val="FF33CC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CO" sz="1100"/>
        </a:p>
      </xdr:txBody>
    </xdr:sp>
    <xdr:clientData/>
  </xdr:twoCellAnchor>
  <xdr:twoCellAnchor>
    <xdr:from>
      <xdr:col>3</xdr:col>
      <xdr:colOff>111131</xdr:colOff>
      <xdr:row>3</xdr:row>
      <xdr:rowOff>7938</xdr:rowOff>
    </xdr:from>
    <xdr:to>
      <xdr:col>7</xdr:col>
      <xdr:colOff>103193</xdr:colOff>
      <xdr:row>6</xdr:row>
      <xdr:rowOff>182563</xdr:rowOff>
    </xdr:to>
    <xdr:sp macro="" textlink="">
      <xdr:nvSpPr>
        <xdr:cNvPr id="60" name="59 Explosión 1">
          <a:extLst>
            <a:ext uri="{FF2B5EF4-FFF2-40B4-BE49-F238E27FC236}">
              <a16:creationId xmlns:a16="http://schemas.microsoft.com/office/drawing/2014/main" id="{00000000-0008-0000-0200-00003C000000}"/>
            </a:ext>
          </a:extLst>
        </xdr:cNvPr>
        <xdr:cNvSpPr/>
      </xdr:nvSpPr>
      <xdr:spPr>
        <a:xfrm>
          <a:off x="1762131" y="627063"/>
          <a:ext cx="817562" cy="793750"/>
        </a:xfrm>
        <a:prstGeom prst="irregularSeal1">
          <a:avLst/>
        </a:prstGeom>
        <a:gradFill>
          <a:gsLst>
            <a:gs pos="12000">
              <a:schemeClr val="accent3">
                <a:lumMod val="50000"/>
                <a:alpha val="0"/>
              </a:schemeClr>
            </a:gs>
            <a:gs pos="15000">
              <a:srgbClr val="749802"/>
            </a:gs>
            <a:gs pos="83000">
              <a:schemeClr val="accent1">
                <a:tint val="23500"/>
                <a:satMod val="160000"/>
                <a:alpha val="0"/>
              </a:schemeClr>
            </a:gs>
          </a:gsLst>
          <a:path path="circle">
            <a:fillToRect l="50000" t="50000" r="50000" b="50000"/>
          </a:path>
        </a:gradFill>
        <a:ln>
          <a:solidFill>
            <a:schemeClr val="bg2">
              <a:lumMod val="2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CO" sz="1100"/>
        </a:p>
      </xdr:txBody>
    </xdr:sp>
    <xdr:clientData/>
  </xdr:twoCellAnchor>
  <xdr:twoCellAnchor>
    <xdr:from>
      <xdr:col>1</xdr:col>
      <xdr:colOff>104637</xdr:colOff>
      <xdr:row>6</xdr:row>
      <xdr:rowOff>87313</xdr:rowOff>
    </xdr:from>
    <xdr:to>
      <xdr:col>4</xdr:col>
      <xdr:colOff>120512</xdr:colOff>
      <xdr:row>9</xdr:row>
      <xdr:rowOff>103187</xdr:rowOff>
    </xdr:to>
    <xdr:sp macro="" textlink="">
      <xdr:nvSpPr>
        <xdr:cNvPr id="77" name="76 Y">
          <a:extLst>
            <a:ext uri="{FF2B5EF4-FFF2-40B4-BE49-F238E27FC236}">
              <a16:creationId xmlns:a16="http://schemas.microsoft.com/office/drawing/2014/main" id="{00000000-0008-0000-0200-00004D000000}"/>
            </a:ext>
          </a:extLst>
        </xdr:cNvPr>
        <xdr:cNvSpPr/>
      </xdr:nvSpPr>
      <xdr:spPr>
        <a:xfrm>
          <a:off x="312455" y="1334222"/>
          <a:ext cx="639330" cy="639329"/>
        </a:xfrm>
        <a:prstGeom prst="flowChartSummingJunction">
          <a:avLst/>
        </a:prstGeom>
        <a:gradFill flip="none" rotWithShape="1">
          <a:gsLst>
            <a:gs pos="15000">
              <a:schemeClr val="accent1">
                <a:tint val="66000"/>
                <a:satMod val="160000"/>
                <a:alpha val="0"/>
              </a:schemeClr>
            </a:gs>
            <a:gs pos="21000">
              <a:schemeClr val="accent3">
                <a:lumMod val="75000"/>
              </a:schemeClr>
            </a:gs>
            <a:gs pos="72000">
              <a:schemeClr val="accent1">
                <a:tint val="23500"/>
                <a:satMod val="160000"/>
                <a:alpha val="0"/>
              </a:schemeClr>
            </a:gs>
          </a:gsLst>
          <a:path path="circle">
            <a:fillToRect l="50000" t="50000" r="50000" b="50000"/>
          </a:path>
          <a:tileRect/>
        </a:gradFill>
        <a:ln>
          <a:solidFill>
            <a:srgbClr val="FF33CC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CO" sz="1100"/>
        </a:p>
      </xdr:txBody>
    </xdr:sp>
    <xdr:clientData/>
  </xdr:twoCellAnchor>
  <xdr:twoCellAnchor>
    <xdr:from>
      <xdr:col>15</xdr:col>
      <xdr:colOff>31777</xdr:colOff>
      <xdr:row>1</xdr:row>
      <xdr:rowOff>25400</xdr:rowOff>
    </xdr:from>
    <xdr:to>
      <xdr:col>23</xdr:col>
      <xdr:colOff>1614</xdr:colOff>
      <xdr:row>8</xdr:row>
      <xdr:rowOff>190501</xdr:rowOff>
    </xdr:to>
    <xdr:sp macro="" textlink="">
      <xdr:nvSpPr>
        <xdr:cNvPr id="81" name="80 Y">
          <a:extLst>
            <a:ext uri="{FF2B5EF4-FFF2-40B4-BE49-F238E27FC236}">
              <a16:creationId xmlns:a16="http://schemas.microsoft.com/office/drawing/2014/main" id="{00000000-0008-0000-0200-000051000000}"/>
            </a:ext>
          </a:extLst>
        </xdr:cNvPr>
        <xdr:cNvSpPr/>
      </xdr:nvSpPr>
      <xdr:spPr>
        <a:xfrm>
          <a:off x="4159277" y="231775"/>
          <a:ext cx="1620837" cy="1609726"/>
        </a:xfrm>
        <a:prstGeom prst="flowChartSummingJunction">
          <a:avLst/>
        </a:prstGeom>
        <a:gradFill flip="none" rotWithShape="1">
          <a:gsLst>
            <a:gs pos="4000">
              <a:schemeClr val="accent1">
                <a:tint val="66000"/>
                <a:satMod val="160000"/>
                <a:alpha val="0"/>
              </a:schemeClr>
            </a:gs>
            <a:gs pos="22000">
              <a:schemeClr val="accent3">
                <a:lumMod val="75000"/>
              </a:schemeClr>
            </a:gs>
            <a:gs pos="88000">
              <a:schemeClr val="accent1">
                <a:tint val="23500"/>
                <a:satMod val="160000"/>
                <a:alpha val="0"/>
              </a:schemeClr>
            </a:gs>
          </a:gsLst>
          <a:path path="circle">
            <a:fillToRect l="50000" t="50000" r="50000" b="50000"/>
          </a:path>
          <a:tileRect/>
        </a:gra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CO" sz="1100"/>
        </a:p>
      </xdr:txBody>
    </xdr:sp>
    <xdr:clientData/>
  </xdr:twoCellAnchor>
  <xdr:twoCellAnchor>
    <xdr:from>
      <xdr:col>24</xdr:col>
      <xdr:colOff>49253</xdr:colOff>
      <xdr:row>1</xdr:row>
      <xdr:rowOff>47622</xdr:rowOff>
    </xdr:from>
    <xdr:to>
      <xdr:col>31</xdr:col>
      <xdr:colOff>192128</xdr:colOff>
      <xdr:row>9</xdr:row>
      <xdr:rowOff>0</xdr:rowOff>
    </xdr:to>
    <xdr:sp macro="" textlink="">
      <xdr:nvSpPr>
        <xdr:cNvPr id="82" name="81 Estrella de 12 puntas">
          <a:extLst>
            <a:ext uri="{FF2B5EF4-FFF2-40B4-BE49-F238E27FC236}">
              <a16:creationId xmlns:a16="http://schemas.microsoft.com/office/drawing/2014/main" id="{00000000-0008-0000-0200-000052000000}"/>
            </a:ext>
          </a:extLst>
        </xdr:cNvPr>
        <xdr:cNvSpPr/>
      </xdr:nvSpPr>
      <xdr:spPr>
        <a:xfrm>
          <a:off x="6034128" y="253997"/>
          <a:ext cx="1587500" cy="1603378"/>
        </a:xfrm>
        <a:prstGeom prst="star12">
          <a:avLst/>
        </a:prstGeom>
        <a:gradFill>
          <a:gsLst>
            <a:gs pos="0">
              <a:schemeClr val="accent3">
                <a:lumMod val="50000"/>
                <a:alpha val="0"/>
              </a:schemeClr>
            </a:gs>
            <a:gs pos="12000">
              <a:srgbClr val="009900"/>
            </a:gs>
            <a:gs pos="73000">
              <a:schemeClr val="accent1">
                <a:tint val="23500"/>
                <a:satMod val="160000"/>
                <a:alpha val="0"/>
              </a:schemeClr>
            </a:gs>
          </a:gsLst>
          <a:path path="circle">
            <a:fillToRect l="50000" t="50000" r="50000" b="50000"/>
          </a:path>
        </a:gra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CO" sz="1100"/>
        </a:p>
      </xdr:txBody>
    </xdr:sp>
    <xdr:clientData/>
  </xdr:twoCellAnchor>
  <xdr:twoCellAnchor>
    <xdr:from>
      <xdr:col>20</xdr:col>
      <xdr:colOff>33365</xdr:colOff>
      <xdr:row>0</xdr:row>
      <xdr:rowOff>136381</xdr:rowOff>
    </xdr:from>
    <xdr:to>
      <xdr:col>24</xdr:col>
      <xdr:colOff>9552</xdr:colOff>
      <xdr:row>4</xdr:row>
      <xdr:rowOff>103188</xdr:rowOff>
    </xdr:to>
    <xdr:sp macro="" textlink="">
      <xdr:nvSpPr>
        <xdr:cNvPr id="83" name="82 Y">
          <a:extLst>
            <a:ext uri="{FF2B5EF4-FFF2-40B4-BE49-F238E27FC236}">
              <a16:creationId xmlns:a16="http://schemas.microsoft.com/office/drawing/2014/main" id="{00000000-0008-0000-0200-000053000000}"/>
            </a:ext>
          </a:extLst>
        </xdr:cNvPr>
        <xdr:cNvSpPr/>
      </xdr:nvSpPr>
      <xdr:spPr>
        <a:xfrm>
          <a:off x="5228820" y="136381"/>
          <a:ext cx="807459" cy="798080"/>
        </a:xfrm>
        <a:prstGeom prst="flowChartSummingJunction">
          <a:avLst/>
        </a:prstGeom>
        <a:gradFill flip="none" rotWithShape="1">
          <a:gsLst>
            <a:gs pos="0">
              <a:schemeClr val="accent1">
                <a:tint val="66000"/>
                <a:satMod val="160000"/>
                <a:alpha val="0"/>
              </a:schemeClr>
            </a:gs>
            <a:gs pos="23000">
              <a:schemeClr val="accent3">
                <a:lumMod val="75000"/>
              </a:schemeClr>
            </a:gs>
            <a:gs pos="84000">
              <a:schemeClr val="accent1">
                <a:tint val="23500"/>
                <a:satMod val="160000"/>
                <a:alpha val="0"/>
              </a:schemeClr>
            </a:gs>
          </a:gsLst>
          <a:path path="circle">
            <a:fillToRect l="50000" t="50000" r="50000" b="50000"/>
          </a:path>
          <a:tileRect/>
        </a:gradFill>
        <a:ln>
          <a:solidFill>
            <a:srgbClr val="FF006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CO" sz="1100"/>
        </a:p>
      </xdr:txBody>
    </xdr:sp>
    <xdr:clientData/>
  </xdr:twoCellAnchor>
  <xdr:twoCellAnchor>
    <xdr:from>
      <xdr:col>28</xdr:col>
      <xdr:colOff>33366</xdr:colOff>
      <xdr:row>3</xdr:row>
      <xdr:rowOff>23812</xdr:rowOff>
    </xdr:from>
    <xdr:to>
      <xdr:col>31</xdr:col>
      <xdr:colOff>231803</xdr:colOff>
      <xdr:row>6</xdr:row>
      <xdr:rowOff>198437</xdr:rowOff>
    </xdr:to>
    <xdr:sp macro="" textlink="">
      <xdr:nvSpPr>
        <xdr:cNvPr id="84" name="83 Explosión 1">
          <a:extLst>
            <a:ext uri="{FF2B5EF4-FFF2-40B4-BE49-F238E27FC236}">
              <a16:creationId xmlns:a16="http://schemas.microsoft.com/office/drawing/2014/main" id="{00000000-0008-0000-0200-000054000000}"/>
            </a:ext>
          </a:extLst>
        </xdr:cNvPr>
        <xdr:cNvSpPr/>
      </xdr:nvSpPr>
      <xdr:spPr>
        <a:xfrm>
          <a:off x="6843741" y="642937"/>
          <a:ext cx="817562" cy="793750"/>
        </a:xfrm>
        <a:prstGeom prst="irregularSeal1">
          <a:avLst/>
        </a:prstGeom>
        <a:gradFill>
          <a:gsLst>
            <a:gs pos="12000">
              <a:schemeClr val="accent3">
                <a:lumMod val="50000"/>
                <a:alpha val="0"/>
              </a:schemeClr>
            </a:gs>
            <a:gs pos="15000">
              <a:srgbClr val="749802"/>
            </a:gs>
            <a:gs pos="83000">
              <a:schemeClr val="accent1">
                <a:tint val="23500"/>
                <a:satMod val="160000"/>
                <a:alpha val="0"/>
              </a:schemeClr>
            </a:gs>
          </a:gsLst>
          <a:path path="circle">
            <a:fillToRect l="50000" t="50000" r="50000" b="50000"/>
          </a:path>
        </a:gradFill>
        <a:ln>
          <a:solidFill>
            <a:schemeClr val="bg2">
              <a:lumMod val="2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CO" sz="1100"/>
        </a:p>
      </xdr:txBody>
    </xdr:sp>
    <xdr:clientData/>
  </xdr:twoCellAnchor>
  <xdr:twoCellAnchor>
    <xdr:from>
      <xdr:col>23</xdr:col>
      <xdr:colOff>16047</xdr:colOff>
      <xdr:row>6</xdr:row>
      <xdr:rowOff>194798</xdr:rowOff>
    </xdr:from>
    <xdr:to>
      <xdr:col>26</xdr:col>
      <xdr:colOff>200052</xdr:colOff>
      <xdr:row>10</xdr:row>
      <xdr:rowOff>163048</xdr:rowOff>
    </xdr:to>
    <xdr:sp macro="" textlink="">
      <xdr:nvSpPr>
        <xdr:cNvPr id="85" name="84 Y">
          <a:extLst>
            <a:ext uri="{FF2B5EF4-FFF2-40B4-BE49-F238E27FC236}">
              <a16:creationId xmlns:a16="http://schemas.microsoft.com/office/drawing/2014/main" id="{00000000-0008-0000-0200-000055000000}"/>
            </a:ext>
          </a:extLst>
        </xdr:cNvPr>
        <xdr:cNvSpPr/>
      </xdr:nvSpPr>
      <xdr:spPr>
        <a:xfrm>
          <a:off x="4795865" y="1441707"/>
          <a:ext cx="807460" cy="799523"/>
        </a:xfrm>
        <a:prstGeom prst="flowChartSummingJunction">
          <a:avLst/>
        </a:prstGeom>
        <a:gradFill flip="none" rotWithShape="1">
          <a:gsLst>
            <a:gs pos="0">
              <a:schemeClr val="accent1">
                <a:tint val="66000"/>
                <a:satMod val="160000"/>
                <a:alpha val="0"/>
              </a:schemeClr>
            </a:gs>
            <a:gs pos="23000">
              <a:schemeClr val="accent3">
                <a:lumMod val="75000"/>
              </a:schemeClr>
            </a:gs>
            <a:gs pos="84000">
              <a:schemeClr val="accent1">
                <a:tint val="23500"/>
                <a:satMod val="160000"/>
                <a:alpha val="0"/>
              </a:schemeClr>
            </a:gs>
          </a:gsLst>
          <a:path path="circle">
            <a:fillToRect l="50000" t="50000" r="50000" b="50000"/>
          </a:path>
          <a:tileRect/>
        </a:gradFill>
        <a:ln>
          <a:solidFill>
            <a:srgbClr val="FF006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CO" sz="1100"/>
        </a:p>
      </xdr:txBody>
    </xdr:sp>
    <xdr:clientData/>
  </xdr:twoCellAnchor>
  <xdr:twoCellAnchor>
    <xdr:from>
      <xdr:col>24</xdr:col>
      <xdr:colOff>17499</xdr:colOff>
      <xdr:row>1</xdr:row>
      <xdr:rowOff>6495</xdr:rowOff>
    </xdr:from>
    <xdr:to>
      <xdr:col>27</xdr:col>
      <xdr:colOff>33374</xdr:colOff>
      <xdr:row>4</xdr:row>
      <xdr:rowOff>22370</xdr:rowOff>
    </xdr:to>
    <xdr:sp macro="" textlink="">
      <xdr:nvSpPr>
        <xdr:cNvPr id="86" name="85 Y">
          <a:extLst>
            <a:ext uri="{FF2B5EF4-FFF2-40B4-BE49-F238E27FC236}">
              <a16:creationId xmlns:a16="http://schemas.microsoft.com/office/drawing/2014/main" id="{00000000-0008-0000-0200-000056000000}"/>
            </a:ext>
          </a:extLst>
        </xdr:cNvPr>
        <xdr:cNvSpPr/>
      </xdr:nvSpPr>
      <xdr:spPr>
        <a:xfrm>
          <a:off x="6044226" y="214313"/>
          <a:ext cx="639330" cy="639330"/>
        </a:xfrm>
        <a:prstGeom prst="flowChartSummingJunction">
          <a:avLst/>
        </a:prstGeom>
        <a:gradFill flip="none" rotWithShape="1">
          <a:gsLst>
            <a:gs pos="15000">
              <a:schemeClr val="accent1">
                <a:tint val="66000"/>
                <a:satMod val="160000"/>
                <a:alpha val="0"/>
              </a:schemeClr>
            </a:gs>
            <a:gs pos="21000">
              <a:schemeClr val="accent3">
                <a:lumMod val="75000"/>
              </a:schemeClr>
            </a:gs>
            <a:gs pos="72000">
              <a:schemeClr val="accent1">
                <a:tint val="23500"/>
                <a:satMod val="160000"/>
                <a:alpha val="0"/>
              </a:schemeClr>
            </a:gs>
          </a:gsLst>
          <a:path path="circle">
            <a:fillToRect l="50000" t="50000" r="50000" b="50000"/>
          </a:path>
          <a:tileRect/>
        </a:gradFill>
        <a:ln>
          <a:solidFill>
            <a:srgbClr val="FF33CC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CO" sz="1100"/>
        </a:p>
      </xdr:txBody>
    </xdr:sp>
    <xdr:clientData/>
  </xdr:twoCellAnchor>
  <xdr:twoCellAnchor>
    <xdr:from>
      <xdr:col>21</xdr:col>
      <xdr:colOff>128621</xdr:colOff>
      <xdr:row>3</xdr:row>
      <xdr:rowOff>23813</xdr:rowOff>
    </xdr:from>
    <xdr:to>
      <xdr:col>25</xdr:col>
      <xdr:colOff>120683</xdr:colOff>
      <xdr:row>6</xdr:row>
      <xdr:rowOff>198438</xdr:rowOff>
    </xdr:to>
    <xdr:sp macro="" textlink="">
      <xdr:nvSpPr>
        <xdr:cNvPr id="87" name="86 Explosión 1">
          <a:extLst>
            <a:ext uri="{FF2B5EF4-FFF2-40B4-BE49-F238E27FC236}">
              <a16:creationId xmlns:a16="http://schemas.microsoft.com/office/drawing/2014/main" id="{00000000-0008-0000-0200-000057000000}"/>
            </a:ext>
          </a:extLst>
        </xdr:cNvPr>
        <xdr:cNvSpPr/>
      </xdr:nvSpPr>
      <xdr:spPr>
        <a:xfrm>
          <a:off x="5494371" y="642938"/>
          <a:ext cx="817562" cy="793750"/>
        </a:xfrm>
        <a:prstGeom prst="irregularSeal1">
          <a:avLst/>
        </a:prstGeom>
        <a:gradFill>
          <a:gsLst>
            <a:gs pos="12000">
              <a:schemeClr val="accent3">
                <a:lumMod val="50000"/>
                <a:alpha val="0"/>
              </a:schemeClr>
            </a:gs>
            <a:gs pos="15000">
              <a:srgbClr val="749802"/>
            </a:gs>
            <a:gs pos="83000">
              <a:schemeClr val="accent1">
                <a:tint val="23500"/>
                <a:satMod val="160000"/>
                <a:alpha val="0"/>
              </a:schemeClr>
            </a:gs>
          </a:gsLst>
          <a:path path="circle">
            <a:fillToRect l="50000" t="50000" r="50000" b="50000"/>
          </a:path>
        </a:gradFill>
        <a:ln>
          <a:solidFill>
            <a:schemeClr val="bg2">
              <a:lumMod val="2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CO" sz="1100"/>
        </a:p>
      </xdr:txBody>
    </xdr:sp>
    <xdr:clientData/>
  </xdr:twoCellAnchor>
  <xdr:twoCellAnchor>
    <xdr:from>
      <xdr:col>20</xdr:col>
      <xdr:colOff>87489</xdr:colOff>
      <xdr:row>6</xdr:row>
      <xdr:rowOff>94529</xdr:rowOff>
    </xdr:from>
    <xdr:to>
      <xdr:col>23</xdr:col>
      <xdr:colOff>104808</xdr:colOff>
      <xdr:row>9</xdr:row>
      <xdr:rowOff>111847</xdr:rowOff>
    </xdr:to>
    <xdr:sp macro="" textlink="">
      <xdr:nvSpPr>
        <xdr:cNvPr id="88" name="87 Y">
          <a:extLst>
            <a:ext uri="{FF2B5EF4-FFF2-40B4-BE49-F238E27FC236}">
              <a16:creationId xmlns:a16="http://schemas.microsoft.com/office/drawing/2014/main" id="{00000000-0008-0000-0200-000058000000}"/>
            </a:ext>
          </a:extLst>
        </xdr:cNvPr>
        <xdr:cNvSpPr/>
      </xdr:nvSpPr>
      <xdr:spPr>
        <a:xfrm>
          <a:off x="4243853" y="1341438"/>
          <a:ext cx="640773" cy="640773"/>
        </a:xfrm>
        <a:prstGeom prst="flowChartSummingJunction">
          <a:avLst/>
        </a:prstGeom>
        <a:gradFill flip="none" rotWithShape="1">
          <a:gsLst>
            <a:gs pos="15000">
              <a:schemeClr val="accent1">
                <a:tint val="66000"/>
                <a:satMod val="160000"/>
                <a:alpha val="0"/>
              </a:schemeClr>
            </a:gs>
            <a:gs pos="21000">
              <a:schemeClr val="accent3">
                <a:lumMod val="75000"/>
              </a:schemeClr>
            </a:gs>
            <a:gs pos="72000">
              <a:schemeClr val="accent1">
                <a:tint val="23500"/>
                <a:satMod val="160000"/>
                <a:alpha val="0"/>
              </a:schemeClr>
            </a:gs>
          </a:gsLst>
          <a:path path="circle">
            <a:fillToRect l="50000" t="50000" r="50000" b="50000"/>
          </a:path>
          <a:tileRect/>
        </a:gradFill>
        <a:ln>
          <a:solidFill>
            <a:srgbClr val="FF33CC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CO" sz="1100"/>
        </a:p>
      </xdr:txBody>
    </xdr:sp>
    <xdr:clientData/>
  </xdr:twoCellAnchor>
  <xdr:twoCellAnchor>
    <xdr:from>
      <xdr:col>11</xdr:col>
      <xdr:colOff>16575</xdr:colOff>
      <xdr:row>0</xdr:row>
      <xdr:rowOff>17319</xdr:rowOff>
    </xdr:from>
    <xdr:to>
      <xdr:col>14</xdr:col>
      <xdr:colOff>200580</xdr:colOff>
      <xdr:row>3</xdr:row>
      <xdr:rowOff>191944</xdr:rowOff>
    </xdr:to>
    <xdr:sp macro="" textlink="">
      <xdr:nvSpPr>
        <xdr:cNvPr id="89" name="88 Y">
          <a:extLst>
            <a:ext uri="{FF2B5EF4-FFF2-40B4-BE49-F238E27FC236}">
              <a16:creationId xmlns:a16="http://schemas.microsoft.com/office/drawing/2014/main" id="{00000000-0008-0000-0200-000059000000}"/>
            </a:ext>
          </a:extLst>
        </xdr:cNvPr>
        <xdr:cNvSpPr/>
      </xdr:nvSpPr>
      <xdr:spPr>
        <a:xfrm>
          <a:off x="2302575" y="17319"/>
          <a:ext cx="807460" cy="798080"/>
        </a:xfrm>
        <a:prstGeom prst="flowChartSummingJunction">
          <a:avLst/>
        </a:prstGeom>
        <a:gradFill flip="none" rotWithShape="1">
          <a:gsLst>
            <a:gs pos="0">
              <a:schemeClr val="accent1">
                <a:tint val="66000"/>
                <a:satMod val="160000"/>
                <a:alpha val="0"/>
              </a:schemeClr>
            </a:gs>
            <a:gs pos="23000">
              <a:schemeClr val="accent3">
                <a:lumMod val="75000"/>
              </a:schemeClr>
            </a:gs>
            <a:gs pos="84000">
              <a:schemeClr val="accent1">
                <a:tint val="23500"/>
                <a:satMod val="160000"/>
                <a:alpha val="0"/>
              </a:schemeClr>
            </a:gs>
          </a:gsLst>
          <a:path path="circle">
            <a:fillToRect l="50000" t="50000" r="50000" b="50000"/>
          </a:path>
          <a:tileRect/>
        </a:gradFill>
        <a:ln>
          <a:solidFill>
            <a:srgbClr val="FF006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CO" sz="1100"/>
        </a:p>
      </xdr:txBody>
    </xdr:sp>
    <xdr:clientData/>
  </xdr:twoCellAnchor>
  <xdr:twoCellAnchor>
    <xdr:from>
      <xdr:col>14</xdr:col>
      <xdr:colOff>7915</xdr:colOff>
      <xdr:row>6</xdr:row>
      <xdr:rowOff>6463</xdr:rowOff>
    </xdr:from>
    <xdr:to>
      <xdr:col>17</xdr:col>
      <xdr:colOff>191921</xdr:colOff>
      <xdr:row>9</xdr:row>
      <xdr:rowOff>181087</xdr:rowOff>
    </xdr:to>
    <xdr:sp macro="" textlink="">
      <xdr:nvSpPr>
        <xdr:cNvPr id="90" name="89 Y">
          <a:extLst>
            <a:ext uri="{FF2B5EF4-FFF2-40B4-BE49-F238E27FC236}">
              <a16:creationId xmlns:a16="http://schemas.microsoft.com/office/drawing/2014/main" id="{00000000-0008-0000-0200-00005A000000}"/>
            </a:ext>
          </a:extLst>
        </xdr:cNvPr>
        <xdr:cNvSpPr/>
      </xdr:nvSpPr>
      <xdr:spPr>
        <a:xfrm>
          <a:off x="2917370" y="1253372"/>
          <a:ext cx="807460" cy="798079"/>
        </a:xfrm>
        <a:prstGeom prst="flowChartSummingJunction">
          <a:avLst/>
        </a:prstGeom>
        <a:gradFill flip="none" rotWithShape="1">
          <a:gsLst>
            <a:gs pos="0">
              <a:schemeClr val="accent1">
                <a:tint val="66000"/>
                <a:satMod val="160000"/>
                <a:alpha val="0"/>
              </a:schemeClr>
            </a:gs>
            <a:gs pos="23000">
              <a:schemeClr val="accent3">
                <a:lumMod val="75000"/>
              </a:schemeClr>
            </a:gs>
            <a:gs pos="84000">
              <a:schemeClr val="accent1">
                <a:tint val="23500"/>
                <a:satMod val="160000"/>
                <a:alpha val="0"/>
              </a:schemeClr>
            </a:gs>
          </a:gsLst>
          <a:path path="circle">
            <a:fillToRect l="50000" t="50000" r="50000" b="50000"/>
          </a:path>
          <a:tileRect/>
        </a:gradFill>
        <a:ln>
          <a:solidFill>
            <a:srgbClr val="FF006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CO" sz="1100"/>
        </a:p>
      </xdr:txBody>
    </xdr:sp>
    <xdr:clientData/>
  </xdr:twoCellAnchor>
  <xdr:twoCellAnchor>
    <xdr:from>
      <xdr:col>14</xdr:col>
      <xdr:colOff>121936</xdr:colOff>
      <xdr:row>0</xdr:row>
      <xdr:rowOff>112569</xdr:rowOff>
    </xdr:from>
    <xdr:to>
      <xdr:col>17</xdr:col>
      <xdr:colOff>137811</xdr:colOff>
      <xdr:row>3</xdr:row>
      <xdr:rowOff>128444</xdr:rowOff>
    </xdr:to>
    <xdr:sp macro="" textlink="">
      <xdr:nvSpPr>
        <xdr:cNvPr id="91" name="90 Y">
          <a:extLst>
            <a:ext uri="{FF2B5EF4-FFF2-40B4-BE49-F238E27FC236}">
              <a16:creationId xmlns:a16="http://schemas.microsoft.com/office/drawing/2014/main" id="{00000000-0008-0000-0200-00005B000000}"/>
            </a:ext>
          </a:extLst>
        </xdr:cNvPr>
        <xdr:cNvSpPr/>
      </xdr:nvSpPr>
      <xdr:spPr>
        <a:xfrm>
          <a:off x="3031391" y="112569"/>
          <a:ext cx="639329" cy="639330"/>
        </a:xfrm>
        <a:prstGeom prst="flowChartSummingJunction">
          <a:avLst/>
        </a:prstGeom>
        <a:gradFill flip="none" rotWithShape="1">
          <a:gsLst>
            <a:gs pos="15000">
              <a:schemeClr val="accent1">
                <a:tint val="66000"/>
                <a:satMod val="160000"/>
                <a:alpha val="0"/>
              </a:schemeClr>
            </a:gs>
            <a:gs pos="21000">
              <a:schemeClr val="accent3">
                <a:lumMod val="75000"/>
              </a:schemeClr>
            </a:gs>
            <a:gs pos="72000">
              <a:schemeClr val="accent1">
                <a:tint val="23500"/>
                <a:satMod val="160000"/>
                <a:alpha val="0"/>
              </a:schemeClr>
            </a:gs>
          </a:gsLst>
          <a:path path="circle">
            <a:fillToRect l="50000" t="50000" r="50000" b="50000"/>
          </a:path>
          <a:tileRect/>
        </a:gradFill>
        <a:ln>
          <a:solidFill>
            <a:srgbClr val="FF33CC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CO" sz="1100"/>
        </a:p>
      </xdr:txBody>
    </xdr:sp>
    <xdr:clientData/>
  </xdr:twoCellAnchor>
  <xdr:twoCellAnchor>
    <xdr:from>
      <xdr:col>11</xdr:col>
      <xdr:colOff>89462</xdr:colOff>
      <xdr:row>6</xdr:row>
      <xdr:rowOff>96694</xdr:rowOff>
    </xdr:from>
    <xdr:to>
      <xdr:col>14</xdr:col>
      <xdr:colOff>105336</xdr:colOff>
      <xdr:row>9</xdr:row>
      <xdr:rowOff>112568</xdr:rowOff>
    </xdr:to>
    <xdr:sp macro="" textlink="">
      <xdr:nvSpPr>
        <xdr:cNvPr id="92" name="91 Y">
          <a:extLst>
            <a:ext uri="{FF2B5EF4-FFF2-40B4-BE49-F238E27FC236}">
              <a16:creationId xmlns:a16="http://schemas.microsoft.com/office/drawing/2014/main" id="{00000000-0008-0000-0200-00005C000000}"/>
            </a:ext>
          </a:extLst>
        </xdr:cNvPr>
        <xdr:cNvSpPr/>
      </xdr:nvSpPr>
      <xdr:spPr>
        <a:xfrm>
          <a:off x="2375462" y="1343603"/>
          <a:ext cx="639329" cy="639329"/>
        </a:xfrm>
        <a:prstGeom prst="flowChartSummingJunction">
          <a:avLst/>
        </a:prstGeom>
        <a:gradFill flip="none" rotWithShape="1">
          <a:gsLst>
            <a:gs pos="15000">
              <a:schemeClr val="accent1">
                <a:tint val="66000"/>
                <a:satMod val="160000"/>
                <a:alpha val="0"/>
              </a:schemeClr>
            </a:gs>
            <a:gs pos="21000">
              <a:schemeClr val="accent3">
                <a:lumMod val="75000"/>
              </a:schemeClr>
            </a:gs>
            <a:gs pos="72000">
              <a:schemeClr val="accent1">
                <a:tint val="23500"/>
                <a:satMod val="160000"/>
                <a:alpha val="0"/>
              </a:schemeClr>
            </a:gs>
          </a:gsLst>
          <a:path path="circle">
            <a:fillToRect l="50000" t="50000" r="50000" b="50000"/>
          </a:path>
          <a:tileRect/>
        </a:gradFill>
        <a:ln>
          <a:solidFill>
            <a:srgbClr val="FF33CC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CO" sz="1100"/>
        </a:p>
      </xdr:txBody>
    </xdr:sp>
    <xdr:clientData/>
  </xdr:twoCellAnchor>
  <xdr:twoCellAnchor>
    <xdr:from>
      <xdr:col>1</xdr:col>
      <xdr:colOff>14288</xdr:colOff>
      <xdr:row>9</xdr:row>
      <xdr:rowOff>182709</xdr:rowOff>
    </xdr:from>
    <xdr:to>
      <xdr:col>8</xdr:col>
      <xdr:colOff>190500</xdr:colOff>
      <xdr:row>17</xdr:row>
      <xdr:rowOff>139992</xdr:rowOff>
    </xdr:to>
    <xdr:sp macro="" textlink="">
      <xdr:nvSpPr>
        <xdr:cNvPr id="93" name="92 Y">
          <a:extLst>
            <a:ext uri="{FF2B5EF4-FFF2-40B4-BE49-F238E27FC236}">
              <a16:creationId xmlns:a16="http://schemas.microsoft.com/office/drawing/2014/main" id="{00000000-0008-0000-0200-00005D000000}"/>
            </a:ext>
          </a:extLst>
        </xdr:cNvPr>
        <xdr:cNvSpPr/>
      </xdr:nvSpPr>
      <xdr:spPr>
        <a:xfrm>
          <a:off x="222106" y="2053073"/>
          <a:ext cx="1630939" cy="1619828"/>
        </a:xfrm>
        <a:prstGeom prst="flowChartSummingJunction">
          <a:avLst/>
        </a:prstGeom>
        <a:gradFill flip="none" rotWithShape="1">
          <a:gsLst>
            <a:gs pos="4000">
              <a:schemeClr val="accent1">
                <a:tint val="66000"/>
                <a:satMod val="160000"/>
                <a:alpha val="0"/>
              </a:schemeClr>
            </a:gs>
            <a:gs pos="22000">
              <a:schemeClr val="accent3">
                <a:lumMod val="75000"/>
              </a:schemeClr>
            </a:gs>
            <a:gs pos="88000">
              <a:schemeClr val="accent1">
                <a:tint val="23500"/>
                <a:satMod val="160000"/>
                <a:alpha val="0"/>
              </a:schemeClr>
            </a:gs>
          </a:gsLst>
          <a:path path="circle">
            <a:fillToRect l="50000" t="50000" r="50000" b="50000"/>
          </a:path>
          <a:tileRect/>
        </a:gra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CO" sz="1100"/>
        </a:p>
      </xdr:txBody>
    </xdr:sp>
    <xdr:clientData/>
  </xdr:twoCellAnchor>
  <xdr:twoCellAnchor>
    <xdr:from>
      <xdr:col>10</xdr:col>
      <xdr:colOff>31764</xdr:colOff>
      <xdr:row>9</xdr:row>
      <xdr:rowOff>204931</xdr:rowOff>
    </xdr:from>
    <xdr:to>
      <xdr:col>17</xdr:col>
      <xdr:colOff>174639</xdr:colOff>
      <xdr:row>17</xdr:row>
      <xdr:rowOff>155866</xdr:rowOff>
    </xdr:to>
    <xdr:sp macro="" textlink="">
      <xdr:nvSpPr>
        <xdr:cNvPr id="94" name="93 Estrella de 12 puntas">
          <a:extLst>
            <a:ext uri="{FF2B5EF4-FFF2-40B4-BE49-F238E27FC236}">
              <a16:creationId xmlns:a16="http://schemas.microsoft.com/office/drawing/2014/main" id="{00000000-0008-0000-0200-00005E000000}"/>
            </a:ext>
          </a:extLst>
        </xdr:cNvPr>
        <xdr:cNvSpPr/>
      </xdr:nvSpPr>
      <xdr:spPr>
        <a:xfrm>
          <a:off x="2109946" y="2075295"/>
          <a:ext cx="1597602" cy="1613480"/>
        </a:xfrm>
        <a:prstGeom prst="star12">
          <a:avLst/>
        </a:prstGeom>
        <a:gradFill>
          <a:gsLst>
            <a:gs pos="0">
              <a:schemeClr val="accent3">
                <a:lumMod val="50000"/>
                <a:alpha val="0"/>
              </a:schemeClr>
            </a:gs>
            <a:gs pos="12000">
              <a:srgbClr val="009900"/>
            </a:gs>
            <a:gs pos="73000">
              <a:schemeClr val="accent1">
                <a:tint val="23500"/>
                <a:satMod val="160000"/>
                <a:alpha val="0"/>
              </a:schemeClr>
            </a:gs>
          </a:gsLst>
          <a:path path="circle">
            <a:fillToRect l="50000" t="50000" r="50000" b="50000"/>
          </a:path>
        </a:gra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CO" sz="1100"/>
        </a:p>
      </xdr:txBody>
    </xdr:sp>
    <xdr:clientData/>
  </xdr:twoCellAnchor>
  <xdr:twoCellAnchor>
    <xdr:from>
      <xdr:col>9</xdr:col>
      <xdr:colOff>7218</xdr:colOff>
      <xdr:row>9</xdr:row>
      <xdr:rowOff>111849</xdr:rowOff>
    </xdr:from>
    <xdr:to>
      <xdr:col>12</xdr:col>
      <xdr:colOff>189781</xdr:colOff>
      <xdr:row>13</xdr:row>
      <xdr:rowOff>78656</xdr:rowOff>
    </xdr:to>
    <xdr:sp macro="" textlink="">
      <xdr:nvSpPr>
        <xdr:cNvPr id="95" name="94 Y">
          <a:extLst>
            <a:ext uri="{FF2B5EF4-FFF2-40B4-BE49-F238E27FC236}">
              <a16:creationId xmlns:a16="http://schemas.microsoft.com/office/drawing/2014/main" id="{00000000-0008-0000-0200-00005F000000}"/>
            </a:ext>
          </a:extLst>
        </xdr:cNvPr>
        <xdr:cNvSpPr/>
      </xdr:nvSpPr>
      <xdr:spPr>
        <a:xfrm>
          <a:off x="1877582" y="1982213"/>
          <a:ext cx="806017" cy="798079"/>
        </a:xfrm>
        <a:prstGeom prst="flowChartSummingJunction">
          <a:avLst/>
        </a:prstGeom>
        <a:gradFill flip="none" rotWithShape="1">
          <a:gsLst>
            <a:gs pos="0">
              <a:schemeClr val="accent1">
                <a:tint val="66000"/>
                <a:satMod val="160000"/>
                <a:alpha val="0"/>
              </a:schemeClr>
            </a:gs>
            <a:gs pos="23000">
              <a:schemeClr val="accent3">
                <a:lumMod val="75000"/>
              </a:schemeClr>
            </a:gs>
            <a:gs pos="84000">
              <a:schemeClr val="accent1">
                <a:tint val="23500"/>
                <a:satMod val="160000"/>
                <a:alpha val="0"/>
              </a:schemeClr>
            </a:gs>
          </a:gsLst>
          <a:path path="circle">
            <a:fillToRect l="50000" t="50000" r="50000" b="50000"/>
          </a:path>
          <a:tileRect/>
        </a:gradFill>
        <a:ln>
          <a:solidFill>
            <a:srgbClr val="FF006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CO" sz="1100"/>
        </a:p>
      </xdr:txBody>
    </xdr:sp>
    <xdr:clientData/>
  </xdr:twoCellAnchor>
  <xdr:twoCellAnchor>
    <xdr:from>
      <xdr:col>0</xdr:col>
      <xdr:colOff>198438</xdr:colOff>
      <xdr:row>11</xdr:row>
      <xdr:rowOff>189059</xdr:rowOff>
    </xdr:from>
    <xdr:to>
      <xdr:col>4</xdr:col>
      <xdr:colOff>190500</xdr:colOff>
      <xdr:row>15</xdr:row>
      <xdr:rowOff>155866</xdr:rowOff>
    </xdr:to>
    <xdr:sp macro="" textlink="">
      <xdr:nvSpPr>
        <xdr:cNvPr id="97" name="96 Explosión 1">
          <a:extLst>
            <a:ext uri="{FF2B5EF4-FFF2-40B4-BE49-F238E27FC236}">
              <a16:creationId xmlns:a16="http://schemas.microsoft.com/office/drawing/2014/main" id="{00000000-0008-0000-0200-000061000000}"/>
            </a:ext>
          </a:extLst>
        </xdr:cNvPr>
        <xdr:cNvSpPr/>
      </xdr:nvSpPr>
      <xdr:spPr>
        <a:xfrm>
          <a:off x="198438" y="2475059"/>
          <a:ext cx="823335" cy="798080"/>
        </a:xfrm>
        <a:prstGeom prst="irregularSeal1">
          <a:avLst/>
        </a:prstGeom>
        <a:gradFill>
          <a:gsLst>
            <a:gs pos="12000">
              <a:schemeClr val="accent3">
                <a:lumMod val="50000"/>
                <a:alpha val="0"/>
              </a:schemeClr>
            </a:gs>
            <a:gs pos="15000">
              <a:srgbClr val="749802"/>
            </a:gs>
            <a:gs pos="83000">
              <a:schemeClr val="accent1">
                <a:tint val="23500"/>
                <a:satMod val="160000"/>
                <a:alpha val="0"/>
              </a:schemeClr>
            </a:gs>
          </a:gsLst>
          <a:path path="circle">
            <a:fillToRect l="50000" t="50000" r="50000" b="50000"/>
          </a:path>
        </a:gradFill>
        <a:ln>
          <a:solidFill>
            <a:schemeClr val="bg2">
              <a:lumMod val="2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CO" sz="1100"/>
        </a:p>
      </xdr:txBody>
    </xdr:sp>
    <xdr:clientData/>
  </xdr:twoCellAnchor>
  <xdr:twoCellAnchor>
    <xdr:from>
      <xdr:col>6</xdr:col>
      <xdr:colOff>7218</xdr:colOff>
      <xdr:row>14</xdr:row>
      <xdr:rowOff>40379</xdr:rowOff>
    </xdr:from>
    <xdr:to>
      <xdr:col>9</xdr:col>
      <xdr:colOff>189779</xdr:colOff>
      <xdr:row>18</xdr:row>
      <xdr:rowOff>7187</xdr:rowOff>
    </xdr:to>
    <xdr:sp macro="" textlink="">
      <xdr:nvSpPr>
        <xdr:cNvPr id="98" name="97 Y">
          <a:extLst>
            <a:ext uri="{FF2B5EF4-FFF2-40B4-BE49-F238E27FC236}">
              <a16:creationId xmlns:a16="http://schemas.microsoft.com/office/drawing/2014/main" id="{00000000-0008-0000-0200-000062000000}"/>
            </a:ext>
          </a:extLst>
        </xdr:cNvPr>
        <xdr:cNvSpPr/>
      </xdr:nvSpPr>
      <xdr:spPr>
        <a:xfrm>
          <a:off x="1254127" y="2949834"/>
          <a:ext cx="806016" cy="798080"/>
        </a:xfrm>
        <a:prstGeom prst="flowChartSummingJunction">
          <a:avLst/>
        </a:prstGeom>
        <a:gradFill flip="none" rotWithShape="1">
          <a:gsLst>
            <a:gs pos="0">
              <a:schemeClr val="accent1">
                <a:tint val="66000"/>
                <a:satMod val="160000"/>
                <a:alpha val="0"/>
              </a:schemeClr>
            </a:gs>
            <a:gs pos="23000">
              <a:schemeClr val="accent3">
                <a:lumMod val="75000"/>
              </a:schemeClr>
            </a:gs>
            <a:gs pos="84000">
              <a:schemeClr val="accent1">
                <a:tint val="23500"/>
                <a:satMod val="160000"/>
                <a:alpha val="0"/>
              </a:schemeClr>
            </a:gs>
          </a:gsLst>
          <a:path path="circle">
            <a:fillToRect l="50000" t="50000" r="50000" b="50000"/>
          </a:path>
          <a:tileRect/>
        </a:gradFill>
        <a:ln>
          <a:solidFill>
            <a:srgbClr val="FF006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CO" sz="1100"/>
        </a:p>
      </xdr:txBody>
    </xdr:sp>
    <xdr:clientData/>
  </xdr:twoCellAnchor>
  <xdr:twoCellAnchor>
    <xdr:from>
      <xdr:col>6</xdr:col>
      <xdr:colOff>86601</xdr:colOff>
      <xdr:row>9</xdr:row>
      <xdr:rowOff>163803</xdr:rowOff>
    </xdr:from>
    <xdr:to>
      <xdr:col>9</xdr:col>
      <xdr:colOff>102475</xdr:colOff>
      <xdr:row>12</xdr:row>
      <xdr:rowOff>179678</xdr:rowOff>
    </xdr:to>
    <xdr:sp macro="" textlink="">
      <xdr:nvSpPr>
        <xdr:cNvPr id="99" name="98 Y">
          <a:extLst>
            <a:ext uri="{FF2B5EF4-FFF2-40B4-BE49-F238E27FC236}">
              <a16:creationId xmlns:a16="http://schemas.microsoft.com/office/drawing/2014/main" id="{00000000-0008-0000-0200-000063000000}"/>
            </a:ext>
          </a:extLst>
        </xdr:cNvPr>
        <xdr:cNvSpPr/>
      </xdr:nvSpPr>
      <xdr:spPr>
        <a:xfrm>
          <a:off x="1333510" y="2034167"/>
          <a:ext cx="639329" cy="639329"/>
        </a:xfrm>
        <a:prstGeom prst="flowChartSummingJunction">
          <a:avLst/>
        </a:prstGeom>
        <a:gradFill flip="none" rotWithShape="1">
          <a:gsLst>
            <a:gs pos="15000">
              <a:schemeClr val="accent1">
                <a:tint val="66000"/>
                <a:satMod val="160000"/>
                <a:alpha val="0"/>
              </a:schemeClr>
            </a:gs>
            <a:gs pos="21000">
              <a:schemeClr val="accent3">
                <a:lumMod val="75000"/>
              </a:schemeClr>
            </a:gs>
            <a:gs pos="72000">
              <a:schemeClr val="accent1">
                <a:tint val="23500"/>
                <a:satMod val="160000"/>
                <a:alpha val="0"/>
              </a:schemeClr>
            </a:gs>
          </a:gsLst>
          <a:path path="circle">
            <a:fillToRect l="50000" t="50000" r="50000" b="50000"/>
          </a:path>
          <a:tileRect/>
        </a:gradFill>
        <a:ln>
          <a:solidFill>
            <a:srgbClr val="FF33CC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CO" sz="1100"/>
        </a:p>
      </xdr:txBody>
    </xdr:sp>
    <xdr:clientData/>
  </xdr:twoCellAnchor>
  <xdr:twoCellAnchor>
    <xdr:from>
      <xdr:col>9</xdr:col>
      <xdr:colOff>87319</xdr:colOff>
      <xdr:row>14</xdr:row>
      <xdr:rowOff>87315</xdr:rowOff>
    </xdr:from>
    <xdr:to>
      <xdr:col>12</xdr:col>
      <xdr:colOff>103194</xdr:colOff>
      <xdr:row>17</xdr:row>
      <xdr:rowOff>103191</xdr:rowOff>
    </xdr:to>
    <xdr:sp macro="" textlink="">
      <xdr:nvSpPr>
        <xdr:cNvPr id="101" name="100 Y">
          <a:extLst>
            <a:ext uri="{FF2B5EF4-FFF2-40B4-BE49-F238E27FC236}">
              <a16:creationId xmlns:a16="http://schemas.microsoft.com/office/drawing/2014/main" id="{00000000-0008-0000-0200-000065000000}"/>
            </a:ext>
          </a:extLst>
        </xdr:cNvPr>
        <xdr:cNvSpPr/>
      </xdr:nvSpPr>
      <xdr:spPr>
        <a:xfrm>
          <a:off x="1957683" y="2996770"/>
          <a:ext cx="639329" cy="639330"/>
        </a:xfrm>
        <a:prstGeom prst="flowChartSummingJunction">
          <a:avLst/>
        </a:prstGeom>
        <a:gradFill flip="none" rotWithShape="1">
          <a:gsLst>
            <a:gs pos="15000">
              <a:schemeClr val="accent1">
                <a:tint val="66000"/>
                <a:satMod val="160000"/>
                <a:alpha val="0"/>
              </a:schemeClr>
            </a:gs>
            <a:gs pos="21000">
              <a:schemeClr val="accent3">
                <a:lumMod val="75000"/>
              </a:schemeClr>
            </a:gs>
            <a:gs pos="72000">
              <a:schemeClr val="accent1">
                <a:tint val="23500"/>
                <a:satMod val="160000"/>
                <a:alpha val="0"/>
              </a:schemeClr>
            </a:gs>
          </a:gsLst>
          <a:path path="circle">
            <a:fillToRect l="50000" t="50000" r="50000" b="50000"/>
          </a:path>
          <a:tileRect/>
        </a:gradFill>
        <a:ln>
          <a:solidFill>
            <a:srgbClr val="FF33CC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CO" sz="1100"/>
        </a:p>
      </xdr:txBody>
    </xdr:sp>
    <xdr:clientData/>
  </xdr:twoCellAnchor>
  <xdr:twoCellAnchor>
    <xdr:from>
      <xdr:col>19</xdr:col>
      <xdr:colOff>31778</xdr:colOff>
      <xdr:row>9</xdr:row>
      <xdr:rowOff>198584</xdr:rowOff>
    </xdr:from>
    <xdr:to>
      <xdr:col>27</xdr:col>
      <xdr:colOff>1615</xdr:colOff>
      <xdr:row>17</xdr:row>
      <xdr:rowOff>155867</xdr:rowOff>
    </xdr:to>
    <xdr:sp macro="" textlink="">
      <xdr:nvSpPr>
        <xdr:cNvPr id="102" name="101 Y">
          <a:extLst>
            <a:ext uri="{FF2B5EF4-FFF2-40B4-BE49-F238E27FC236}">
              <a16:creationId xmlns:a16="http://schemas.microsoft.com/office/drawing/2014/main" id="{00000000-0008-0000-0200-000066000000}"/>
            </a:ext>
          </a:extLst>
        </xdr:cNvPr>
        <xdr:cNvSpPr/>
      </xdr:nvSpPr>
      <xdr:spPr>
        <a:xfrm>
          <a:off x="3980323" y="2068948"/>
          <a:ext cx="1632383" cy="1619828"/>
        </a:xfrm>
        <a:prstGeom prst="flowChartSummingJunction">
          <a:avLst/>
        </a:prstGeom>
        <a:gradFill flip="none" rotWithShape="1">
          <a:gsLst>
            <a:gs pos="4000">
              <a:schemeClr val="accent1">
                <a:tint val="66000"/>
                <a:satMod val="160000"/>
                <a:alpha val="0"/>
              </a:schemeClr>
            </a:gs>
            <a:gs pos="22000">
              <a:schemeClr val="accent3">
                <a:lumMod val="75000"/>
              </a:schemeClr>
            </a:gs>
            <a:gs pos="88000">
              <a:schemeClr val="accent1">
                <a:tint val="23500"/>
                <a:satMod val="160000"/>
                <a:alpha val="0"/>
              </a:schemeClr>
            </a:gs>
          </a:gsLst>
          <a:path path="circle">
            <a:fillToRect l="50000" t="50000" r="50000" b="50000"/>
          </a:path>
          <a:tileRect/>
        </a:gra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CO" sz="1100"/>
        </a:p>
      </xdr:txBody>
    </xdr:sp>
    <xdr:clientData/>
  </xdr:twoCellAnchor>
  <xdr:twoCellAnchor>
    <xdr:from>
      <xdr:col>15</xdr:col>
      <xdr:colOff>25977</xdr:colOff>
      <xdr:row>14</xdr:row>
      <xdr:rowOff>58417</xdr:rowOff>
    </xdr:from>
    <xdr:to>
      <xdr:col>19</xdr:col>
      <xdr:colOff>721</xdr:colOff>
      <xdr:row>18</xdr:row>
      <xdr:rowOff>25225</xdr:rowOff>
    </xdr:to>
    <xdr:sp macro="" textlink="">
      <xdr:nvSpPr>
        <xdr:cNvPr id="114" name="113 Y">
          <a:extLst>
            <a:ext uri="{FF2B5EF4-FFF2-40B4-BE49-F238E27FC236}">
              <a16:creationId xmlns:a16="http://schemas.microsoft.com/office/drawing/2014/main" id="{00000000-0008-0000-0200-000072000000}"/>
            </a:ext>
          </a:extLst>
        </xdr:cNvPr>
        <xdr:cNvSpPr/>
      </xdr:nvSpPr>
      <xdr:spPr>
        <a:xfrm>
          <a:off x="3143250" y="2967872"/>
          <a:ext cx="806016" cy="798080"/>
        </a:xfrm>
        <a:prstGeom prst="flowChartSummingJunction">
          <a:avLst/>
        </a:prstGeom>
        <a:gradFill flip="none" rotWithShape="1">
          <a:gsLst>
            <a:gs pos="0">
              <a:schemeClr val="accent1">
                <a:tint val="66000"/>
                <a:satMod val="160000"/>
                <a:alpha val="0"/>
              </a:schemeClr>
            </a:gs>
            <a:gs pos="23000">
              <a:schemeClr val="accent3">
                <a:lumMod val="75000"/>
              </a:schemeClr>
            </a:gs>
            <a:gs pos="84000">
              <a:schemeClr val="accent1">
                <a:tint val="23500"/>
                <a:satMod val="160000"/>
                <a:alpha val="0"/>
              </a:schemeClr>
            </a:gs>
          </a:gsLst>
          <a:path path="circle">
            <a:fillToRect l="50000" t="50000" r="50000" b="50000"/>
          </a:path>
          <a:tileRect/>
        </a:gradFill>
        <a:ln>
          <a:solidFill>
            <a:srgbClr val="FF006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CO" sz="1100"/>
        </a:p>
      </xdr:txBody>
    </xdr:sp>
    <xdr:clientData/>
  </xdr:twoCellAnchor>
  <xdr:twoCellAnchor>
    <xdr:from>
      <xdr:col>15</xdr:col>
      <xdr:colOff>105360</xdr:colOff>
      <xdr:row>9</xdr:row>
      <xdr:rowOff>164523</xdr:rowOff>
    </xdr:from>
    <xdr:to>
      <xdr:col>18</xdr:col>
      <xdr:colOff>121235</xdr:colOff>
      <xdr:row>12</xdr:row>
      <xdr:rowOff>180398</xdr:rowOff>
    </xdr:to>
    <xdr:sp macro="" textlink="">
      <xdr:nvSpPr>
        <xdr:cNvPr id="115" name="114 Y">
          <a:extLst>
            <a:ext uri="{FF2B5EF4-FFF2-40B4-BE49-F238E27FC236}">
              <a16:creationId xmlns:a16="http://schemas.microsoft.com/office/drawing/2014/main" id="{00000000-0008-0000-0200-000073000000}"/>
            </a:ext>
          </a:extLst>
        </xdr:cNvPr>
        <xdr:cNvSpPr/>
      </xdr:nvSpPr>
      <xdr:spPr>
        <a:xfrm>
          <a:off x="3222633" y="2034887"/>
          <a:ext cx="639329" cy="639329"/>
        </a:xfrm>
        <a:prstGeom prst="flowChartSummingJunction">
          <a:avLst/>
        </a:prstGeom>
        <a:gradFill flip="none" rotWithShape="1">
          <a:gsLst>
            <a:gs pos="15000">
              <a:schemeClr val="accent1">
                <a:tint val="66000"/>
                <a:satMod val="160000"/>
                <a:alpha val="0"/>
              </a:schemeClr>
            </a:gs>
            <a:gs pos="21000">
              <a:schemeClr val="accent3">
                <a:lumMod val="75000"/>
              </a:schemeClr>
            </a:gs>
            <a:gs pos="72000">
              <a:schemeClr val="accent1">
                <a:tint val="23500"/>
                <a:satMod val="160000"/>
                <a:alpha val="0"/>
              </a:schemeClr>
            </a:gs>
          </a:gsLst>
          <a:path path="circle">
            <a:fillToRect l="50000" t="50000" r="50000" b="50000"/>
          </a:path>
          <a:tileRect/>
        </a:gradFill>
        <a:ln>
          <a:solidFill>
            <a:srgbClr val="FF33CC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CO" sz="1100"/>
        </a:p>
      </xdr:txBody>
    </xdr:sp>
    <xdr:clientData/>
  </xdr:twoCellAnchor>
  <xdr:twoCellAnchor>
    <xdr:from>
      <xdr:col>18</xdr:col>
      <xdr:colOff>114738</xdr:colOff>
      <xdr:row>14</xdr:row>
      <xdr:rowOff>157308</xdr:rowOff>
    </xdr:from>
    <xdr:to>
      <xdr:col>21</xdr:col>
      <xdr:colOff>130612</xdr:colOff>
      <xdr:row>17</xdr:row>
      <xdr:rowOff>173184</xdr:rowOff>
    </xdr:to>
    <xdr:sp macro="" textlink="">
      <xdr:nvSpPr>
        <xdr:cNvPr id="116" name="115 Y">
          <a:extLst>
            <a:ext uri="{FF2B5EF4-FFF2-40B4-BE49-F238E27FC236}">
              <a16:creationId xmlns:a16="http://schemas.microsoft.com/office/drawing/2014/main" id="{00000000-0008-0000-0200-000074000000}"/>
            </a:ext>
          </a:extLst>
        </xdr:cNvPr>
        <xdr:cNvSpPr/>
      </xdr:nvSpPr>
      <xdr:spPr>
        <a:xfrm>
          <a:off x="3855465" y="3066763"/>
          <a:ext cx="639329" cy="639330"/>
        </a:xfrm>
        <a:prstGeom prst="flowChartSummingJunction">
          <a:avLst/>
        </a:prstGeom>
        <a:gradFill flip="none" rotWithShape="1">
          <a:gsLst>
            <a:gs pos="15000">
              <a:schemeClr val="accent1">
                <a:tint val="66000"/>
                <a:satMod val="160000"/>
                <a:alpha val="0"/>
              </a:schemeClr>
            </a:gs>
            <a:gs pos="21000">
              <a:schemeClr val="accent3">
                <a:lumMod val="75000"/>
              </a:schemeClr>
            </a:gs>
            <a:gs pos="72000">
              <a:schemeClr val="accent1">
                <a:tint val="23500"/>
                <a:satMod val="160000"/>
                <a:alpha val="0"/>
              </a:schemeClr>
            </a:gs>
          </a:gsLst>
          <a:path path="circle">
            <a:fillToRect l="50000" t="50000" r="50000" b="50000"/>
          </a:path>
          <a:tileRect/>
        </a:gradFill>
        <a:ln>
          <a:solidFill>
            <a:srgbClr val="FF33CC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CO" sz="1100"/>
        </a:p>
      </xdr:txBody>
    </xdr:sp>
    <xdr:clientData/>
  </xdr:twoCellAnchor>
  <xdr:twoCellAnchor>
    <xdr:from>
      <xdr:col>18</xdr:col>
      <xdr:colOff>25978</xdr:colOff>
      <xdr:row>9</xdr:row>
      <xdr:rowOff>103910</xdr:rowOff>
    </xdr:from>
    <xdr:to>
      <xdr:col>22</xdr:col>
      <xdr:colOff>722</xdr:colOff>
      <xdr:row>13</xdr:row>
      <xdr:rowOff>70717</xdr:rowOff>
    </xdr:to>
    <xdr:sp macro="" textlink="">
      <xdr:nvSpPr>
        <xdr:cNvPr id="117" name="116 Y">
          <a:extLst>
            <a:ext uri="{FF2B5EF4-FFF2-40B4-BE49-F238E27FC236}">
              <a16:creationId xmlns:a16="http://schemas.microsoft.com/office/drawing/2014/main" id="{00000000-0008-0000-0200-000075000000}"/>
            </a:ext>
          </a:extLst>
        </xdr:cNvPr>
        <xdr:cNvSpPr/>
      </xdr:nvSpPr>
      <xdr:spPr>
        <a:xfrm>
          <a:off x="3766705" y="1974274"/>
          <a:ext cx="806017" cy="798079"/>
        </a:xfrm>
        <a:prstGeom prst="flowChartSummingJunction">
          <a:avLst/>
        </a:prstGeom>
        <a:gradFill flip="none" rotWithShape="1">
          <a:gsLst>
            <a:gs pos="0">
              <a:schemeClr val="accent1">
                <a:tint val="66000"/>
                <a:satMod val="160000"/>
                <a:alpha val="0"/>
              </a:schemeClr>
            </a:gs>
            <a:gs pos="23000">
              <a:schemeClr val="accent3">
                <a:lumMod val="75000"/>
              </a:schemeClr>
            </a:gs>
            <a:gs pos="84000">
              <a:schemeClr val="accent1">
                <a:tint val="23500"/>
                <a:satMod val="160000"/>
                <a:alpha val="0"/>
              </a:schemeClr>
            </a:gs>
          </a:gsLst>
          <a:path path="circle">
            <a:fillToRect l="50000" t="50000" r="50000" b="50000"/>
          </a:path>
          <a:tileRect/>
        </a:gradFill>
        <a:ln>
          <a:solidFill>
            <a:srgbClr val="FF006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CO" sz="1100"/>
        </a:p>
      </xdr:txBody>
    </xdr:sp>
    <xdr:clientData/>
  </xdr:twoCellAnchor>
  <xdr:twoCellAnchor>
    <xdr:from>
      <xdr:col>12</xdr:col>
      <xdr:colOff>111126</xdr:colOff>
      <xdr:row>3</xdr:row>
      <xdr:rowOff>23812</xdr:rowOff>
    </xdr:from>
    <xdr:to>
      <xdr:col>16</xdr:col>
      <xdr:colOff>103188</xdr:colOff>
      <xdr:row>6</xdr:row>
      <xdr:rowOff>198437</xdr:rowOff>
    </xdr:to>
    <xdr:sp macro="" textlink="">
      <xdr:nvSpPr>
        <xdr:cNvPr id="61" name="60 Explosión 1">
          <a:extLst>
            <a:ext uri="{FF2B5EF4-FFF2-40B4-BE49-F238E27FC236}">
              <a16:creationId xmlns:a16="http://schemas.microsoft.com/office/drawing/2014/main" id="{00000000-0008-0000-0200-00003D000000}"/>
            </a:ext>
          </a:extLst>
        </xdr:cNvPr>
        <xdr:cNvSpPr/>
      </xdr:nvSpPr>
      <xdr:spPr>
        <a:xfrm>
          <a:off x="3619501" y="642937"/>
          <a:ext cx="817562" cy="793750"/>
        </a:xfrm>
        <a:prstGeom prst="irregularSeal1">
          <a:avLst/>
        </a:prstGeom>
        <a:gradFill>
          <a:gsLst>
            <a:gs pos="12000">
              <a:schemeClr val="accent3">
                <a:lumMod val="50000"/>
                <a:alpha val="0"/>
              </a:schemeClr>
            </a:gs>
            <a:gs pos="15000">
              <a:srgbClr val="749802"/>
            </a:gs>
            <a:gs pos="83000">
              <a:schemeClr val="accent1">
                <a:tint val="23500"/>
                <a:satMod val="160000"/>
                <a:alpha val="0"/>
              </a:schemeClr>
            </a:gs>
          </a:gsLst>
          <a:path path="circle">
            <a:fillToRect l="50000" t="50000" r="50000" b="50000"/>
          </a:path>
        </a:gradFill>
        <a:ln>
          <a:solidFill>
            <a:schemeClr val="bg2">
              <a:lumMod val="2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CO" sz="1100"/>
        </a:p>
      </xdr:txBody>
    </xdr:sp>
    <xdr:clientData/>
  </xdr:twoCellAnchor>
  <xdr:twoCellAnchor>
    <xdr:from>
      <xdr:col>7</xdr:col>
      <xdr:colOff>111132</xdr:colOff>
      <xdr:row>11</xdr:row>
      <xdr:rowOff>181122</xdr:rowOff>
    </xdr:from>
    <xdr:to>
      <xdr:col>11</xdr:col>
      <xdr:colOff>103194</xdr:colOff>
      <xdr:row>15</xdr:row>
      <xdr:rowOff>147929</xdr:rowOff>
    </xdr:to>
    <xdr:sp macro="" textlink="">
      <xdr:nvSpPr>
        <xdr:cNvPr id="100" name="99 Explosión 1">
          <a:extLst>
            <a:ext uri="{FF2B5EF4-FFF2-40B4-BE49-F238E27FC236}">
              <a16:creationId xmlns:a16="http://schemas.microsoft.com/office/drawing/2014/main" id="{00000000-0008-0000-0200-000064000000}"/>
            </a:ext>
          </a:extLst>
        </xdr:cNvPr>
        <xdr:cNvSpPr/>
      </xdr:nvSpPr>
      <xdr:spPr>
        <a:xfrm>
          <a:off x="1565859" y="2467122"/>
          <a:ext cx="823335" cy="798080"/>
        </a:xfrm>
        <a:prstGeom prst="irregularSeal1">
          <a:avLst/>
        </a:prstGeom>
        <a:gradFill>
          <a:gsLst>
            <a:gs pos="12000">
              <a:schemeClr val="accent3">
                <a:lumMod val="50000"/>
                <a:alpha val="0"/>
              </a:schemeClr>
            </a:gs>
            <a:gs pos="15000">
              <a:srgbClr val="749802"/>
            </a:gs>
            <a:gs pos="83000">
              <a:schemeClr val="accent1">
                <a:tint val="23500"/>
                <a:satMod val="160000"/>
                <a:alpha val="0"/>
              </a:schemeClr>
            </a:gs>
          </a:gsLst>
          <a:path path="circle">
            <a:fillToRect l="50000" t="50000" r="50000" b="50000"/>
          </a:path>
        </a:gradFill>
        <a:ln>
          <a:solidFill>
            <a:schemeClr val="bg2">
              <a:lumMod val="2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CO" sz="1100"/>
        </a:p>
      </xdr:txBody>
    </xdr:sp>
    <xdr:clientData/>
  </xdr:twoCellAnchor>
  <xdr:twoCellAnchor>
    <xdr:from>
      <xdr:col>16</xdr:col>
      <xdr:colOff>111127</xdr:colOff>
      <xdr:row>11</xdr:row>
      <xdr:rowOff>196996</xdr:rowOff>
    </xdr:from>
    <xdr:to>
      <xdr:col>20</xdr:col>
      <xdr:colOff>103189</xdr:colOff>
      <xdr:row>15</xdr:row>
      <xdr:rowOff>163803</xdr:rowOff>
    </xdr:to>
    <xdr:sp macro="" textlink="">
      <xdr:nvSpPr>
        <xdr:cNvPr id="96" name="95 Explosión 1">
          <a:extLst>
            <a:ext uri="{FF2B5EF4-FFF2-40B4-BE49-F238E27FC236}">
              <a16:creationId xmlns:a16="http://schemas.microsoft.com/office/drawing/2014/main" id="{00000000-0008-0000-0200-000060000000}"/>
            </a:ext>
          </a:extLst>
        </xdr:cNvPr>
        <xdr:cNvSpPr/>
      </xdr:nvSpPr>
      <xdr:spPr>
        <a:xfrm>
          <a:off x="3436218" y="2482996"/>
          <a:ext cx="823335" cy="798080"/>
        </a:xfrm>
        <a:prstGeom prst="irregularSeal1">
          <a:avLst/>
        </a:prstGeom>
        <a:gradFill>
          <a:gsLst>
            <a:gs pos="12000">
              <a:schemeClr val="accent3">
                <a:lumMod val="50000"/>
                <a:alpha val="0"/>
              </a:schemeClr>
            </a:gs>
            <a:gs pos="15000">
              <a:srgbClr val="749802"/>
            </a:gs>
            <a:gs pos="83000">
              <a:schemeClr val="accent1">
                <a:tint val="23500"/>
                <a:satMod val="160000"/>
                <a:alpha val="0"/>
              </a:schemeClr>
            </a:gs>
          </a:gsLst>
          <a:path path="circle">
            <a:fillToRect l="50000" t="50000" r="50000" b="50000"/>
          </a:path>
        </a:gradFill>
        <a:ln>
          <a:solidFill>
            <a:schemeClr val="bg2">
              <a:lumMod val="2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CO" sz="1100"/>
        </a:p>
      </xdr:txBody>
    </xdr:sp>
    <xdr:clientData/>
  </xdr:twoCellAnchor>
  <xdr:twoCellAnchor>
    <xdr:from>
      <xdr:col>25</xdr:col>
      <xdr:colOff>128622</xdr:colOff>
      <xdr:row>11</xdr:row>
      <xdr:rowOff>196997</xdr:rowOff>
    </xdr:from>
    <xdr:to>
      <xdr:col>29</xdr:col>
      <xdr:colOff>120684</xdr:colOff>
      <xdr:row>15</xdr:row>
      <xdr:rowOff>163804</xdr:rowOff>
    </xdr:to>
    <xdr:sp macro="" textlink="">
      <xdr:nvSpPr>
        <xdr:cNvPr id="108" name="107 Explosión 1">
          <a:extLst>
            <a:ext uri="{FF2B5EF4-FFF2-40B4-BE49-F238E27FC236}">
              <a16:creationId xmlns:a16="http://schemas.microsoft.com/office/drawing/2014/main" id="{00000000-0008-0000-0200-00006C000000}"/>
            </a:ext>
          </a:extLst>
        </xdr:cNvPr>
        <xdr:cNvSpPr/>
      </xdr:nvSpPr>
      <xdr:spPr>
        <a:xfrm>
          <a:off x="5324077" y="2482997"/>
          <a:ext cx="823334" cy="798080"/>
        </a:xfrm>
        <a:prstGeom prst="irregularSeal1">
          <a:avLst/>
        </a:prstGeom>
        <a:gradFill>
          <a:gsLst>
            <a:gs pos="12000">
              <a:schemeClr val="accent3">
                <a:lumMod val="50000"/>
                <a:alpha val="0"/>
              </a:schemeClr>
            </a:gs>
            <a:gs pos="15000">
              <a:srgbClr val="749802"/>
            </a:gs>
            <a:gs pos="83000">
              <a:schemeClr val="accent1">
                <a:tint val="23500"/>
                <a:satMod val="160000"/>
                <a:alpha val="0"/>
              </a:schemeClr>
            </a:gs>
          </a:gsLst>
          <a:path path="circle">
            <a:fillToRect l="50000" t="50000" r="50000" b="50000"/>
          </a:path>
        </a:gradFill>
        <a:ln>
          <a:solidFill>
            <a:schemeClr val="bg2">
              <a:lumMod val="2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CO" sz="1100"/>
        </a:p>
      </xdr:txBody>
    </xdr:sp>
    <xdr:clientData/>
  </xdr:twoCellAnchor>
  <xdr:twoCellAnchor>
    <xdr:from>
      <xdr:col>24</xdr:col>
      <xdr:colOff>25977</xdr:colOff>
      <xdr:row>14</xdr:row>
      <xdr:rowOff>41098</xdr:rowOff>
    </xdr:from>
    <xdr:to>
      <xdr:col>28</xdr:col>
      <xdr:colOff>720</xdr:colOff>
      <xdr:row>18</xdr:row>
      <xdr:rowOff>7906</xdr:rowOff>
    </xdr:to>
    <xdr:sp macro="" textlink="">
      <xdr:nvSpPr>
        <xdr:cNvPr id="118" name="117 Y">
          <a:extLst>
            <a:ext uri="{FF2B5EF4-FFF2-40B4-BE49-F238E27FC236}">
              <a16:creationId xmlns:a16="http://schemas.microsoft.com/office/drawing/2014/main" id="{00000000-0008-0000-0200-000076000000}"/>
            </a:ext>
          </a:extLst>
        </xdr:cNvPr>
        <xdr:cNvSpPr/>
      </xdr:nvSpPr>
      <xdr:spPr>
        <a:xfrm>
          <a:off x="5013613" y="2950553"/>
          <a:ext cx="806016" cy="798080"/>
        </a:xfrm>
        <a:prstGeom prst="flowChartSummingJunction">
          <a:avLst/>
        </a:prstGeom>
        <a:gradFill flip="none" rotWithShape="1">
          <a:gsLst>
            <a:gs pos="0">
              <a:schemeClr val="accent1">
                <a:tint val="66000"/>
                <a:satMod val="160000"/>
                <a:alpha val="0"/>
              </a:schemeClr>
            </a:gs>
            <a:gs pos="23000">
              <a:schemeClr val="accent3">
                <a:lumMod val="75000"/>
              </a:schemeClr>
            </a:gs>
            <a:gs pos="84000">
              <a:schemeClr val="accent1">
                <a:tint val="23500"/>
                <a:satMod val="160000"/>
                <a:alpha val="0"/>
              </a:schemeClr>
            </a:gs>
          </a:gsLst>
          <a:path path="circle">
            <a:fillToRect l="50000" t="50000" r="50000" b="50000"/>
          </a:path>
          <a:tileRect/>
        </a:gradFill>
        <a:ln>
          <a:solidFill>
            <a:srgbClr val="FF006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CO" sz="1100"/>
        </a:p>
      </xdr:txBody>
    </xdr:sp>
    <xdr:clientData/>
  </xdr:twoCellAnchor>
  <xdr:twoCellAnchor>
    <xdr:from>
      <xdr:col>24</xdr:col>
      <xdr:colOff>105360</xdr:colOff>
      <xdr:row>9</xdr:row>
      <xdr:rowOff>147204</xdr:rowOff>
    </xdr:from>
    <xdr:to>
      <xdr:col>27</xdr:col>
      <xdr:colOff>121234</xdr:colOff>
      <xdr:row>12</xdr:row>
      <xdr:rowOff>163079</xdr:rowOff>
    </xdr:to>
    <xdr:sp macro="" textlink="">
      <xdr:nvSpPr>
        <xdr:cNvPr id="119" name="118 Y">
          <a:extLst>
            <a:ext uri="{FF2B5EF4-FFF2-40B4-BE49-F238E27FC236}">
              <a16:creationId xmlns:a16="http://schemas.microsoft.com/office/drawing/2014/main" id="{00000000-0008-0000-0200-000077000000}"/>
            </a:ext>
          </a:extLst>
        </xdr:cNvPr>
        <xdr:cNvSpPr/>
      </xdr:nvSpPr>
      <xdr:spPr>
        <a:xfrm>
          <a:off x="5092996" y="2017568"/>
          <a:ext cx="639329" cy="639329"/>
        </a:xfrm>
        <a:prstGeom prst="flowChartSummingJunction">
          <a:avLst/>
        </a:prstGeom>
        <a:gradFill flip="none" rotWithShape="1">
          <a:gsLst>
            <a:gs pos="15000">
              <a:schemeClr val="accent1">
                <a:tint val="66000"/>
                <a:satMod val="160000"/>
                <a:alpha val="0"/>
              </a:schemeClr>
            </a:gs>
            <a:gs pos="21000">
              <a:schemeClr val="accent3">
                <a:lumMod val="75000"/>
              </a:schemeClr>
            </a:gs>
            <a:gs pos="72000">
              <a:schemeClr val="accent1">
                <a:tint val="23500"/>
                <a:satMod val="160000"/>
                <a:alpha val="0"/>
              </a:schemeClr>
            </a:gs>
          </a:gsLst>
          <a:path path="circle">
            <a:fillToRect l="50000" t="50000" r="50000" b="50000"/>
          </a:path>
          <a:tileRect/>
        </a:gradFill>
        <a:ln>
          <a:solidFill>
            <a:srgbClr val="FF33CC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CO" sz="1100"/>
        </a:p>
      </xdr:txBody>
    </xdr:sp>
    <xdr:clientData/>
  </xdr:twoCellAnchor>
  <xdr:twoCellAnchor>
    <xdr:from>
      <xdr:col>27</xdr:col>
      <xdr:colOff>114737</xdr:colOff>
      <xdr:row>14</xdr:row>
      <xdr:rowOff>139989</xdr:rowOff>
    </xdr:from>
    <xdr:to>
      <xdr:col>30</xdr:col>
      <xdr:colOff>130612</xdr:colOff>
      <xdr:row>17</xdr:row>
      <xdr:rowOff>155865</xdr:rowOff>
    </xdr:to>
    <xdr:sp macro="" textlink="">
      <xdr:nvSpPr>
        <xdr:cNvPr id="120" name="119 Y">
          <a:extLst>
            <a:ext uri="{FF2B5EF4-FFF2-40B4-BE49-F238E27FC236}">
              <a16:creationId xmlns:a16="http://schemas.microsoft.com/office/drawing/2014/main" id="{00000000-0008-0000-0200-000078000000}"/>
            </a:ext>
          </a:extLst>
        </xdr:cNvPr>
        <xdr:cNvSpPr/>
      </xdr:nvSpPr>
      <xdr:spPr>
        <a:xfrm>
          <a:off x="5725828" y="3049444"/>
          <a:ext cx="639329" cy="639330"/>
        </a:xfrm>
        <a:prstGeom prst="flowChartSummingJunction">
          <a:avLst/>
        </a:prstGeom>
        <a:gradFill flip="none" rotWithShape="1">
          <a:gsLst>
            <a:gs pos="15000">
              <a:schemeClr val="accent1">
                <a:tint val="66000"/>
                <a:satMod val="160000"/>
                <a:alpha val="0"/>
              </a:schemeClr>
            </a:gs>
            <a:gs pos="21000">
              <a:schemeClr val="accent3">
                <a:lumMod val="75000"/>
              </a:schemeClr>
            </a:gs>
            <a:gs pos="72000">
              <a:schemeClr val="accent1">
                <a:tint val="23500"/>
                <a:satMod val="160000"/>
                <a:alpha val="0"/>
              </a:schemeClr>
            </a:gs>
          </a:gsLst>
          <a:path path="circle">
            <a:fillToRect l="50000" t="50000" r="50000" b="50000"/>
          </a:path>
          <a:tileRect/>
        </a:gradFill>
        <a:ln>
          <a:solidFill>
            <a:srgbClr val="FF33CC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CO" sz="1100"/>
        </a:p>
      </xdr:txBody>
    </xdr:sp>
    <xdr:clientData/>
  </xdr:twoCellAnchor>
  <xdr:twoCellAnchor>
    <xdr:from>
      <xdr:col>27</xdr:col>
      <xdr:colOff>25977</xdr:colOff>
      <xdr:row>9</xdr:row>
      <xdr:rowOff>86591</xdr:rowOff>
    </xdr:from>
    <xdr:to>
      <xdr:col>31</xdr:col>
      <xdr:colOff>721</xdr:colOff>
      <xdr:row>13</xdr:row>
      <xdr:rowOff>53398</xdr:rowOff>
    </xdr:to>
    <xdr:sp macro="" textlink="">
      <xdr:nvSpPr>
        <xdr:cNvPr id="121" name="120 Y">
          <a:extLst>
            <a:ext uri="{FF2B5EF4-FFF2-40B4-BE49-F238E27FC236}">
              <a16:creationId xmlns:a16="http://schemas.microsoft.com/office/drawing/2014/main" id="{00000000-0008-0000-0200-000079000000}"/>
            </a:ext>
          </a:extLst>
        </xdr:cNvPr>
        <xdr:cNvSpPr/>
      </xdr:nvSpPr>
      <xdr:spPr>
        <a:xfrm>
          <a:off x="5637068" y="1956955"/>
          <a:ext cx="806017" cy="798079"/>
        </a:xfrm>
        <a:prstGeom prst="flowChartSummingJunction">
          <a:avLst/>
        </a:prstGeom>
        <a:gradFill flip="none" rotWithShape="1">
          <a:gsLst>
            <a:gs pos="0">
              <a:schemeClr val="accent1">
                <a:tint val="66000"/>
                <a:satMod val="160000"/>
                <a:alpha val="0"/>
              </a:schemeClr>
            </a:gs>
            <a:gs pos="23000">
              <a:schemeClr val="accent3">
                <a:lumMod val="75000"/>
              </a:schemeClr>
            </a:gs>
            <a:gs pos="84000">
              <a:schemeClr val="accent1">
                <a:tint val="23500"/>
                <a:satMod val="160000"/>
                <a:alpha val="0"/>
              </a:schemeClr>
            </a:gs>
          </a:gsLst>
          <a:path path="circle">
            <a:fillToRect l="50000" t="50000" r="50000" b="50000"/>
          </a:path>
          <a:tileRect/>
        </a:gradFill>
        <a:ln>
          <a:solidFill>
            <a:srgbClr val="FF006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CO" sz="1100"/>
        </a:p>
      </xdr:txBody>
    </xdr:sp>
    <xdr:clientData/>
  </xdr:twoCellAnchor>
  <xdr:twoCellAnchor>
    <xdr:from>
      <xdr:col>0</xdr:col>
      <xdr:colOff>120570</xdr:colOff>
      <xdr:row>36</xdr:row>
      <xdr:rowOff>108512</xdr:rowOff>
    </xdr:from>
    <xdr:to>
      <xdr:col>2</xdr:col>
      <xdr:colOff>96456</xdr:colOff>
      <xdr:row>38</xdr:row>
      <xdr:rowOff>114541</xdr:rowOff>
    </xdr:to>
    <xdr:sp macro="" textlink="">
      <xdr:nvSpPr>
        <xdr:cNvPr id="54" name="53 Estrella de 12 puntas">
          <a:extLst>
            <a:ext uri="{FF2B5EF4-FFF2-40B4-BE49-F238E27FC236}">
              <a16:creationId xmlns:a16="http://schemas.microsoft.com/office/drawing/2014/main" id="{00000000-0008-0000-0200-000036000000}"/>
            </a:ext>
          </a:extLst>
        </xdr:cNvPr>
        <xdr:cNvSpPr/>
      </xdr:nvSpPr>
      <xdr:spPr>
        <a:xfrm>
          <a:off x="120570" y="7415031"/>
          <a:ext cx="397880" cy="391852"/>
        </a:xfrm>
        <a:prstGeom prst="star12">
          <a:avLst/>
        </a:prstGeom>
        <a:gradFill>
          <a:gsLst>
            <a:gs pos="0">
              <a:schemeClr val="accent3">
                <a:lumMod val="50000"/>
                <a:alpha val="0"/>
              </a:schemeClr>
            </a:gs>
            <a:gs pos="50000">
              <a:srgbClr val="009900"/>
            </a:gs>
            <a:gs pos="100000">
              <a:schemeClr val="accent1">
                <a:tint val="23500"/>
                <a:satMod val="160000"/>
              </a:schemeClr>
            </a:gs>
          </a:gsLst>
          <a:path path="circle">
            <a:fillToRect l="50000" t="50000" r="50000" b="50000"/>
          </a:path>
        </a:gra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CO" sz="1100"/>
        </a:p>
      </xdr:txBody>
    </xdr:sp>
    <xdr:clientData/>
  </xdr:twoCellAnchor>
  <xdr:twoCellAnchor>
    <xdr:from>
      <xdr:col>0</xdr:col>
      <xdr:colOff>126598</xdr:colOff>
      <xdr:row>33</xdr:row>
      <xdr:rowOff>120571</xdr:rowOff>
    </xdr:from>
    <xdr:to>
      <xdr:col>2</xdr:col>
      <xdr:colOff>60285</xdr:colOff>
      <xdr:row>35</xdr:row>
      <xdr:rowOff>96456</xdr:rowOff>
    </xdr:to>
    <xdr:sp macro="" textlink="">
      <xdr:nvSpPr>
        <xdr:cNvPr id="56" name="55 Estrella de 10 puntas">
          <a:extLst>
            <a:ext uri="{FF2B5EF4-FFF2-40B4-BE49-F238E27FC236}">
              <a16:creationId xmlns:a16="http://schemas.microsoft.com/office/drawing/2014/main" id="{00000000-0008-0000-0200-000038000000}"/>
            </a:ext>
          </a:extLst>
        </xdr:cNvPr>
        <xdr:cNvSpPr/>
      </xdr:nvSpPr>
      <xdr:spPr>
        <a:xfrm>
          <a:off x="126598" y="6848356"/>
          <a:ext cx="355681" cy="361708"/>
        </a:xfrm>
        <a:prstGeom prst="star10">
          <a:avLst/>
        </a:prstGeom>
        <a:gradFill>
          <a:gsLst>
            <a:gs pos="0">
              <a:schemeClr val="accent3">
                <a:lumMod val="50000"/>
                <a:alpha val="0"/>
              </a:schemeClr>
            </a:gs>
            <a:gs pos="50000">
              <a:srgbClr val="FFFF00"/>
            </a:gs>
            <a:gs pos="65000">
              <a:srgbClr val="00B050"/>
            </a:gs>
          </a:gsLst>
          <a:path path="circle">
            <a:fillToRect l="50000" t="50000" r="50000" b="50000"/>
          </a:path>
        </a:gra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CO" sz="1100"/>
        </a:p>
      </xdr:txBody>
    </xdr:sp>
    <xdr:clientData/>
  </xdr:twoCellAnchor>
  <xdr:twoCellAnchor>
    <xdr:from>
      <xdr:col>0</xdr:col>
      <xdr:colOff>114542</xdr:colOff>
      <xdr:row>39</xdr:row>
      <xdr:rowOff>132627</xdr:rowOff>
    </xdr:from>
    <xdr:to>
      <xdr:col>2</xdr:col>
      <xdr:colOff>90428</xdr:colOff>
      <xdr:row>41</xdr:row>
      <xdr:rowOff>138656</xdr:rowOff>
    </xdr:to>
    <xdr:sp macro="" textlink="">
      <xdr:nvSpPr>
        <xdr:cNvPr id="57" name="56 Estrella de 12 puntas">
          <a:extLst>
            <a:ext uri="{FF2B5EF4-FFF2-40B4-BE49-F238E27FC236}">
              <a16:creationId xmlns:a16="http://schemas.microsoft.com/office/drawing/2014/main" id="{00000000-0008-0000-0200-000039000000}"/>
            </a:ext>
          </a:extLst>
        </xdr:cNvPr>
        <xdr:cNvSpPr/>
      </xdr:nvSpPr>
      <xdr:spPr>
        <a:xfrm>
          <a:off x="114542" y="8017880"/>
          <a:ext cx="397880" cy="391852"/>
        </a:xfrm>
        <a:prstGeom prst="star12">
          <a:avLst/>
        </a:prstGeom>
        <a:gradFill>
          <a:gsLst>
            <a:gs pos="57000">
              <a:srgbClr val="7030A0"/>
            </a:gs>
            <a:gs pos="34000">
              <a:srgbClr val="009900"/>
            </a:gs>
            <a:gs pos="10000">
              <a:schemeClr val="accent1">
                <a:tint val="23500"/>
                <a:satMod val="160000"/>
                <a:alpha val="0"/>
              </a:schemeClr>
            </a:gs>
          </a:gsLst>
          <a:path path="circle">
            <a:fillToRect l="50000" t="50000" r="50000" b="50000"/>
          </a:path>
        </a:gra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CO" sz="1100"/>
        </a:p>
      </xdr:txBody>
    </xdr:sp>
    <xdr:clientData/>
  </xdr:twoCellAnchor>
  <xdr:twoCellAnchor>
    <xdr:from>
      <xdr:col>0</xdr:col>
      <xdr:colOff>108513</xdr:colOff>
      <xdr:row>42</xdr:row>
      <xdr:rowOff>114541</xdr:rowOff>
    </xdr:from>
    <xdr:to>
      <xdr:col>2</xdr:col>
      <xdr:colOff>84399</xdr:colOff>
      <xdr:row>44</xdr:row>
      <xdr:rowOff>120568</xdr:rowOff>
    </xdr:to>
    <xdr:sp macro="" textlink="">
      <xdr:nvSpPr>
        <xdr:cNvPr id="58" name="57 Estrella de 10 puntas">
          <a:extLst>
            <a:ext uri="{FF2B5EF4-FFF2-40B4-BE49-F238E27FC236}">
              <a16:creationId xmlns:a16="http://schemas.microsoft.com/office/drawing/2014/main" id="{00000000-0008-0000-0200-00003A000000}"/>
            </a:ext>
          </a:extLst>
        </xdr:cNvPr>
        <xdr:cNvSpPr/>
      </xdr:nvSpPr>
      <xdr:spPr>
        <a:xfrm>
          <a:off x="108513" y="8578528"/>
          <a:ext cx="397880" cy="391850"/>
        </a:xfrm>
        <a:prstGeom prst="star10">
          <a:avLst/>
        </a:prstGeom>
        <a:gradFill>
          <a:gsLst>
            <a:gs pos="0">
              <a:schemeClr val="accent3">
                <a:lumMod val="50000"/>
                <a:alpha val="0"/>
              </a:schemeClr>
            </a:gs>
            <a:gs pos="50000">
              <a:srgbClr val="3333FF"/>
            </a:gs>
            <a:gs pos="65000">
              <a:srgbClr val="00B050"/>
            </a:gs>
          </a:gsLst>
          <a:path path="circle">
            <a:fillToRect l="50000" t="50000" r="50000" b="50000"/>
          </a:path>
        </a:gra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CO" sz="1100"/>
        </a:p>
      </xdr:txBody>
    </xdr:sp>
    <xdr:clientData/>
  </xdr:twoCellAnchor>
  <xdr:twoCellAnchor>
    <xdr:from>
      <xdr:col>0</xdr:col>
      <xdr:colOff>126999</xdr:colOff>
      <xdr:row>45</xdr:row>
      <xdr:rowOff>127000</xdr:rowOff>
    </xdr:from>
    <xdr:to>
      <xdr:col>2</xdr:col>
      <xdr:colOff>84666</xdr:colOff>
      <xdr:row>47</xdr:row>
      <xdr:rowOff>116417</xdr:rowOff>
    </xdr:to>
    <xdr:sp macro="" textlink="">
      <xdr:nvSpPr>
        <xdr:cNvPr id="59" name="58 Estrella de 32 puntas">
          <a:extLst>
            <a:ext uri="{FF2B5EF4-FFF2-40B4-BE49-F238E27FC236}">
              <a16:creationId xmlns:a16="http://schemas.microsoft.com/office/drawing/2014/main" id="{00000000-0008-0000-0200-00003B000000}"/>
            </a:ext>
          </a:extLst>
        </xdr:cNvPr>
        <xdr:cNvSpPr/>
      </xdr:nvSpPr>
      <xdr:spPr>
        <a:xfrm>
          <a:off x="126999" y="9122833"/>
          <a:ext cx="381000" cy="370417"/>
        </a:xfrm>
        <a:prstGeom prst="star32">
          <a:avLst/>
        </a:prstGeom>
        <a:gradFill>
          <a:gsLst>
            <a:gs pos="35000">
              <a:schemeClr val="accent3">
                <a:lumMod val="50000"/>
              </a:schemeClr>
            </a:gs>
            <a:gs pos="19000">
              <a:schemeClr val="accent5">
                <a:lumMod val="75000"/>
                <a:alpha val="79000"/>
              </a:schemeClr>
            </a:gs>
            <a:gs pos="17000">
              <a:srgbClr val="33CC33">
                <a:alpha val="0"/>
              </a:srgbClr>
            </a:gs>
          </a:gsLst>
          <a:path path="circle">
            <a:fillToRect l="50000" t="50000" r="50000" b="50000"/>
          </a:path>
        </a:gradFill>
        <a:ln w="12700"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CO" sz="1100"/>
        </a:p>
      </xdr:txBody>
    </xdr:sp>
    <xdr:clientData/>
  </xdr:twoCellAnchor>
  <xdr:twoCellAnchor>
    <xdr:from>
      <xdr:col>3</xdr:col>
      <xdr:colOff>62343</xdr:colOff>
      <xdr:row>28</xdr:row>
      <xdr:rowOff>53227</xdr:rowOff>
    </xdr:from>
    <xdr:to>
      <xdr:col>4</xdr:col>
      <xdr:colOff>139033</xdr:colOff>
      <xdr:row>29</xdr:row>
      <xdr:rowOff>140500</xdr:rowOff>
    </xdr:to>
    <xdr:sp macro="" textlink="">
      <xdr:nvSpPr>
        <xdr:cNvPr id="65" name="64 Estrella de 12 puntas">
          <a:extLst>
            <a:ext uri="{FF2B5EF4-FFF2-40B4-BE49-F238E27FC236}">
              <a16:creationId xmlns:a16="http://schemas.microsoft.com/office/drawing/2014/main" id="{00000000-0008-0000-0200-000041000000}"/>
            </a:ext>
          </a:extLst>
        </xdr:cNvPr>
        <xdr:cNvSpPr/>
      </xdr:nvSpPr>
      <xdr:spPr>
        <a:xfrm>
          <a:off x="2597222" y="7734679"/>
          <a:ext cx="287930" cy="279309"/>
        </a:xfrm>
        <a:prstGeom prst="star12">
          <a:avLst/>
        </a:prstGeom>
        <a:gradFill>
          <a:gsLst>
            <a:gs pos="0">
              <a:schemeClr val="accent3">
                <a:lumMod val="50000"/>
                <a:alpha val="0"/>
              </a:schemeClr>
            </a:gs>
            <a:gs pos="50000">
              <a:srgbClr val="009900"/>
            </a:gs>
            <a:gs pos="100000">
              <a:schemeClr val="accent1">
                <a:tint val="23500"/>
                <a:satMod val="160000"/>
              </a:schemeClr>
            </a:gs>
          </a:gsLst>
          <a:path path="circle">
            <a:fillToRect l="50000" t="50000" r="50000" b="50000"/>
          </a:path>
        </a:gradFill>
        <a:ln w="12700"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CO" sz="1100"/>
        </a:p>
      </xdr:txBody>
    </xdr:sp>
    <xdr:clientData/>
  </xdr:twoCellAnchor>
  <xdr:twoCellAnchor>
    <xdr:from>
      <xdr:col>5</xdr:col>
      <xdr:colOff>51936</xdr:colOff>
      <xdr:row>26</xdr:row>
      <xdr:rowOff>34747</xdr:rowOff>
    </xdr:from>
    <xdr:to>
      <xdr:col>6</xdr:col>
      <xdr:colOff>165513</xdr:colOff>
      <xdr:row>27</xdr:row>
      <xdr:rowOff>155558</xdr:rowOff>
    </xdr:to>
    <xdr:sp macro="" textlink="">
      <xdr:nvSpPr>
        <xdr:cNvPr id="68" name="67 Estrella de 12 puntas">
          <a:extLst>
            <a:ext uri="{FF2B5EF4-FFF2-40B4-BE49-F238E27FC236}">
              <a16:creationId xmlns:a16="http://schemas.microsoft.com/office/drawing/2014/main" id="{00000000-0008-0000-0200-000044000000}"/>
            </a:ext>
          </a:extLst>
        </xdr:cNvPr>
        <xdr:cNvSpPr/>
      </xdr:nvSpPr>
      <xdr:spPr>
        <a:xfrm>
          <a:off x="3009295" y="7332126"/>
          <a:ext cx="324817" cy="312847"/>
        </a:xfrm>
        <a:prstGeom prst="star12">
          <a:avLst/>
        </a:prstGeom>
        <a:gradFill>
          <a:gsLst>
            <a:gs pos="57000">
              <a:srgbClr val="7030A0"/>
            </a:gs>
            <a:gs pos="34000">
              <a:srgbClr val="009900"/>
            </a:gs>
            <a:gs pos="10000">
              <a:schemeClr val="accent1">
                <a:tint val="23500"/>
                <a:satMod val="160000"/>
                <a:alpha val="0"/>
              </a:schemeClr>
            </a:gs>
          </a:gsLst>
          <a:path path="circle">
            <a:fillToRect l="50000" t="50000" r="50000" b="50000"/>
          </a:path>
        </a:gradFill>
        <a:ln w="12700"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CO" sz="1100"/>
        </a:p>
      </xdr:txBody>
    </xdr:sp>
    <xdr:clientData/>
  </xdr:twoCellAnchor>
  <xdr:twoCellAnchor>
    <xdr:from>
      <xdr:col>5</xdr:col>
      <xdr:colOff>60379</xdr:colOff>
      <xdr:row>28</xdr:row>
      <xdr:rowOff>45862</xdr:rowOff>
    </xdr:from>
    <xdr:to>
      <xdr:col>6</xdr:col>
      <xdr:colOff>155121</xdr:colOff>
      <xdr:row>29</xdr:row>
      <xdr:rowOff>143209</xdr:rowOff>
    </xdr:to>
    <xdr:sp macro="" textlink="">
      <xdr:nvSpPr>
        <xdr:cNvPr id="69" name="68 Estrella de 10 puntas">
          <a:extLst>
            <a:ext uri="{FF2B5EF4-FFF2-40B4-BE49-F238E27FC236}">
              <a16:creationId xmlns:a16="http://schemas.microsoft.com/office/drawing/2014/main" id="{00000000-0008-0000-0200-000045000000}"/>
            </a:ext>
          </a:extLst>
        </xdr:cNvPr>
        <xdr:cNvSpPr/>
      </xdr:nvSpPr>
      <xdr:spPr>
        <a:xfrm>
          <a:off x="3017738" y="7727314"/>
          <a:ext cx="305982" cy="289383"/>
        </a:xfrm>
        <a:prstGeom prst="star10">
          <a:avLst/>
        </a:prstGeom>
        <a:gradFill>
          <a:gsLst>
            <a:gs pos="0">
              <a:schemeClr val="accent3">
                <a:lumMod val="50000"/>
                <a:alpha val="0"/>
              </a:schemeClr>
            </a:gs>
            <a:gs pos="50000">
              <a:srgbClr val="3333FF"/>
            </a:gs>
            <a:gs pos="65000">
              <a:srgbClr val="00B050"/>
            </a:gs>
          </a:gsLst>
          <a:path path="circle">
            <a:fillToRect l="50000" t="50000" r="50000" b="50000"/>
          </a:path>
        </a:gradFill>
        <a:ln w="12700"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CO" sz="1100"/>
        </a:p>
      </xdr:txBody>
    </xdr:sp>
    <xdr:clientData/>
  </xdr:twoCellAnchor>
  <xdr:twoCellAnchor>
    <xdr:from>
      <xdr:col>3</xdr:col>
      <xdr:colOff>51711</xdr:colOff>
      <xdr:row>26</xdr:row>
      <xdr:rowOff>34352</xdr:rowOff>
    </xdr:from>
    <xdr:to>
      <xdr:col>4</xdr:col>
      <xdr:colOff>152951</xdr:colOff>
      <xdr:row>27</xdr:row>
      <xdr:rowOff>144231</xdr:rowOff>
    </xdr:to>
    <xdr:sp macro="" textlink="">
      <xdr:nvSpPr>
        <xdr:cNvPr id="70" name="69 Estrella de 32 puntas">
          <a:extLst>
            <a:ext uri="{FF2B5EF4-FFF2-40B4-BE49-F238E27FC236}">
              <a16:creationId xmlns:a16="http://schemas.microsoft.com/office/drawing/2014/main" id="{00000000-0008-0000-0200-000046000000}"/>
            </a:ext>
          </a:extLst>
        </xdr:cNvPr>
        <xdr:cNvSpPr/>
      </xdr:nvSpPr>
      <xdr:spPr>
        <a:xfrm>
          <a:off x="2586590" y="7331731"/>
          <a:ext cx="312480" cy="301915"/>
        </a:xfrm>
        <a:prstGeom prst="star32">
          <a:avLst/>
        </a:prstGeom>
        <a:gradFill>
          <a:gsLst>
            <a:gs pos="35000">
              <a:schemeClr val="accent3">
                <a:lumMod val="50000"/>
              </a:schemeClr>
            </a:gs>
            <a:gs pos="19000">
              <a:schemeClr val="accent5">
                <a:lumMod val="75000"/>
                <a:alpha val="79000"/>
              </a:schemeClr>
            </a:gs>
            <a:gs pos="17000">
              <a:srgbClr val="33CC33">
                <a:alpha val="0"/>
              </a:srgbClr>
            </a:gs>
          </a:gsLst>
          <a:path path="circle">
            <a:fillToRect l="50000" t="50000" r="50000" b="50000"/>
          </a:path>
        </a:gradFill>
        <a:ln w="12700"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CO" sz="1100"/>
        </a:p>
      </xdr:txBody>
    </xdr:sp>
    <xdr:clientData/>
  </xdr:twoCellAnchor>
  <xdr:twoCellAnchor>
    <xdr:from>
      <xdr:col>4</xdr:col>
      <xdr:colOff>73959</xdr:colOff>
      <xdr:row>27</xdr:row>
      <xdr:rowOff>67234</xdr:rowOff>
    </xdr:from>
    <xdr:to>
      <xdr:col>5</xdr:col>
      <xdr:colOff>117662</xdr:colOff>
      <xdr:row>28</xdr:row>
      <xdr:rowOff>119021</xdr:rowOff>
    </xdr:to>
    <xdr:sp macro="" textlink="">
      <xdr:nvSpPr>
        <xdr:cNvPr id="53" name="52 Y">
          <a:extLst>
            <a:ext uri="{FF2B5EF4-FFF2-40B4-BE49-F238E27FC236}">
              <a16:creationId xmlns:a16="http://schemas.microsoft.com/office/drawing/2014/main" id="{00000000-0008-0000-0200-000035000000}"/>
            </a:ext>
          </a:extLst>
        </xdr:cNvPr>
        <xdr:cNvSpPr/>
      </xdr:nvSpPr>
      <xdr:spPr>
        <a:xfrm>
          <a:off x="2805393" y="7507940"/>
          <a:ext cx="253813" cy="242287"/>
        </a:xfrm>
        <a:prstGeom prst="flowChartSummingJunction">
          <a:avLst/>
        </a:prstGeom>
        <a:gradFill flip="none" rotWithShape="1">
          <a:gsLst>
            <a:gs pos="0">
              <a:schemeClr val="accent1">
                <a:tint val="66000"/>
                <a:satMod val="160000"/>
                <a:alpha val="0"/>
              </a:schemeClr>
            </a:gs>
            <a:gs pos="50000">
              <a:schemeClr val="accent3">
                <a:lumMod val="75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path path="circle">
            <a:fillToRect l="50000" t="50000" r="50000" b="50000"/>
          </a:path>
          <a:tileRect/>
        </a:gradFill>
        <a:ln>
          <a:solidFill>
            <a:schemeClr val="accent2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CO" sz="1100"/>
        </a:p>
      </xdr:txBody>
    </xdr:sp>
    <xdr:clientData/>
  </xdr:twoCellAnchor>
  <xdr:twoCellAnchor>
    <xdr:from>
      <xdr:col>8</xdr:col>
      <xdr:colOff>9523</xdr:colOff>
      <xdr:row>27</xdr:row>
      <xdr:rowOff>6804</xdr:rowOff>
    </xdr:from>
    <xdr:to>
      <xdr:col>9</xdr:col>
      <xdr:colOff>183525</xdr:colOff>
      <xdr:row>28</xdr:row>
      <xdr:rowOff>178726</xdr:rowOff>
    </xdr:to>
    <xdr:sp macro="" textlink="">
      <xdr:nvSpPr>
        <xdr:cNvPr id="109" name="108 Y">
          <a:extLst>
            <a:ext uri="{FF2B5EF4-FFF2-40B4-BE49-F238E27FC236}">
              <a16:creationId xmlns:a16="http://schemas.microsoft.com/office/drawing/2014/main" id="{00000000-0008-0000-0200-00006D000000}"/>
            </a:ext>
          </a:extLst>
        </xdr:cNvPr>
        <xdr:cNvSpPr/>
      </xdr:nvSpPr>
      <xdr:spPr>
        <a:xfrm>
          <a:off x="2118630" y="5749018"/>
          <a:ext cx="384913" cy="362422"/>
        </a:xfrm>
        <a:prstGeom prst="flowChartSummingJunction">
          <a:avLst/>
        </a:prstGeom>
        <a:gradFill flip="none" rotWithShape="1">
          <a:gsLst>
            <a:gs pos="0">
              <a:schemeClr val="accent1">
                <a:tint val="66000"/>
                <a:satMod val="160000"/>
                <a:alpha val="0"/>
              </a:schemeClr>
            </a:gs>
            <a:gs pos="50000">
              <a:schemeClr val="accent3">
                <a:lumMod val="75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path path="circle">
            <a:fillToRect l="50000" t="50000" r="50000" b="50000"/>
          </a:path>
          <a:tileRect/>
        </a:gradFill>
        <a:ln>
          <a:solidFill>
            <a:schemeClr val="accent2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CO" sz="1100"/>
        </a:p>
      </xdr:txBody>
    </xdr:sp>
    <xdr:clientData/>
  </xdr:twoCellAnchor>
  <xdr:twoCellAnchor>
    <xdr:from>
      <xdr:col>36</xdr:col>
      <xdr:colOff>31763</xdr:colOff>
      <xdr:row>1</xdr:row>
      <xdr:rowOff>31747</xdr:rowOff>
    </xdr:from>
    <xdr:to>
      <xdr:col>43</xdr:col>
      <xdr:colOff>174638</xdr:colOff>
      <xdr:row>8</xdr:row>
      <xdr:rowOff>190500</xdr:rowOff>
    </xdr:to>
    <xdr:sp macro="" textlink="">
      <xdr:nvSpPr>
        <xdr:cNvPr id="159" name="158 Estrella de 12 puntas">
          <a:extLst>
            <a:ext uri="{FF2B5EF4-FFF2-40B4-BE49-F238E27FC236}">
              <a16:creationId xmlns:a16="http://schemas.microsoft.com/office/drawing/2014/main" id="{00000000-0008-0000-0200-00009F000000}"/>
            </a:ext>
          </a:extLst>
        </xdr:cNvPr>
        <xdr:cNvSpPr/>
      </xdr:nvSpPr>
      <xdr:spPr>
        <a:xfrm>
          <a:off x="1317638" y="246060"/>
          <a:ext cx="1643063" cy="1658940"/>
        </a:xfrm>
        <a:prstGeom prst="star12">
          <a:avLst/>
        </a:prstGeom>
        <a:gradFill>
          <a:gsLst>
            <a:gs pos="0">
              <a:schemeClr val="accent3">
                <a:lumMod val="50000"/>
                <a:alpha val="0"/>
              </a:schemeClr>
            </a:gs>
            <a:gs pos="12000">
              <a:srgbClr val="009900"/>
            </a:gs>
            <a:gs pos="73000">
              <a:schemeClr val="accent1">
                <a:tint val="23500"/>
                <a:satMod val="160000"/>
                <a:alpha val="0"/>
              </a:schemeClr>
            </a:gs>
          </a:gsLst>
          <a:path path="circle">
            <a:fillToRect l="50000" t="50000" r="50000" b="50000"/>
          </a:path>
        </a:gra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CO" sz="1100"/>
        </a:p>
      </xdr:txBody>
    </xdr:sp>
    <xdr:clientData/>
  </xdr:twoCellAnchor>
  <xdr:twoCellAnchor>
    <xdr:from>
      <xdr:col>32</xdr:col>
      <xdr:colOff>15875</xdr:colOff>
      <xdr:row>0</xdr:row>
      <xdr:rowOff>146483</xdr:rowOff>
    </xdr:from>
    <xdr:to>
      <xdr:col>35</xdr:col>
      <xdr:colOff>198437</xdr:colOff>
      <xdr:row>4</xdr:row>
      <xdr:rowOff>113290</xdr:rowOff>
    </xdr:to>
    <xdr:sp macro="" textlink="">
      <xdr:nvSpPr>
        <xdr:cNvPr id="160" name="159 Y">
          <a:extLst>
            <a:ext uri="{FF2B5EF4-FFF2-40B4-BE49-F238E27FC236}">
              <a16:creationId xmlns:a16="http://schemas.microsoft.com/office/drawing/2014/main" id="{00000000-0008-0000-0200-0000A0000000}"/>
            </a:ext>
          </a:extLst>
        </xdr:cNvPr>
        <xdr:cNvSpPr/>
      </xdr:nvSpPr>
      <xdr:spPr>
        <a:xfrm>
          <a:off x="444500" y="146483"/>
          <a:ext cx="825500" cy="824057"/>
        </a:xfrm>
        <a:prstGeom prst="flowChartSummingJunction">
          <a:avLst/>
        </a:prstGeom>
        <a:gradFill flip="none" rotWithShape="1">
          <a:gsLst>
            <a:gs pos="0">
              <a:schemeClr val="accent1">
                <a:tint val="66000"/>
                <a:satMod val="160000"/>
                <a:alpha val="0"/>
              </a:schemeClr>
            </a:gs>
            <a:gs pos="23000">
              <a:schemeClr val="accent3">
                <a:lumMod val="75000"/>
              </a:schemeClr>
            </a:gs>
            <a:gs pos="84000">
              <a:schemeClr val="accent1">
                <a:tint val="23500"/>
                <a:satMod val="160000"/>
                <a:alpha val="0"/>
              </a:schemeClr>
            </a:gs>
          </a:gsLst>
          <a:path path="circle">
            <a:fillToRect l="50000" t="50000" r="50000" b="50000"/>
          </a:path>
          <a:tileRect/>
        </a:gradFill>
        <a:ln>
          <a:solidFill>
            <a:srgbClr val="FF006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CO" sz="1100"/>
        </a:p>
      </xdr:txBody>
    </xdr:sp>
    <xdr:clientData/>
  </xdr:twoCellAnchor>
  <xdr:twoCellAnchor>
    <xdr:from>
      <xdr:col>34</xdr:col>
      <xdr:colOff>15875</xdr:colOff>
      <xdr:row>6</xdr:row>
      <xdr:rowOff>14400</xdr:rowOff>
    </xdr:from>
    <xdr:to>
      <xdr:col>37</xdr:col>
      <xdr:colOff>198437</xdr:colOff>
      <xdr:row>9</xdr:row>
      <xdr:rowOff>189024</xdr:rowOff>
    </xdr:to>
    <xdr:sp macro="" textlink="">
      <xdr:nvSpPr>
        <xdr:cNvPr id="161" name="160 Y">
          <a:extLst>
            <a:ext uri="{FF2B5EF4-FFF2-40B4-BE49-F238E27FC236}">
              <a16:creationId xmlns:a16="http://schemas.microsoft.com/office/drawing/2014/main" id="{00000000-0008-0000-0200-0000A1000000}"/>
            </a:ext>
          </a:extLst>
        </xdr:cNvPr>
        <xdr:cNvSpPr/>
      </xdr:nvSpPr>
      <xdr:spPr>
        <a:xfrm>
          <a:off x="873125" y="1300275"/>
          <a:ext cx="825500" cy="817562"/>
        </a:xfrm>
        <a:prstGeom prst="flowChartSummingJunction">
          <a:avLst/>
        </a:prstGeom>
        <a:gradFill flip="none" rotWithShape="1">
          <a:gsLst>
            <a:gs pos="0">
              <a:schemeClr val="accent1">
                <a:tint val="66000"/>
                <a:satMod val="160000"/>
                <a:alpha val="0"/>
              </a:schemeClr>
            </a:gs>
            <a:gs pos="23000">
              <a:schemeClr val="accent3">
                <a:lumMod val="75000"/>
              </a:schemeClr>
            </a:gs>
            <a:gs pos="84000">
              <a:schemeClr val="accent1">
                <a:tint val="23500"/>
                <a:satMod val="160000"/>
                <a:alpha val="0"/>
              </a:schemeClr>
            </a:gs>
          </a:gsLst>
          <a:path path="circle">
            <a:fillToRect l="50000" t="50000" r="50000" b="50000"/>
          </a:path>
          <a:tileRect/>
        </a:gradFill>
        <a:ln>
          <a:solidFill>
            <a:srgbClr val="FF006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CO" sz="1100"/>
        </a:p>
      </xdr:txBody>
    </xdr:sp>
    <xdr:clientData/>
  </xdr:twoCellAnchor>
  <xdr:twoCellAnchor>
    <xdr:from>
      <xdr:col>36</xdr:col>
      <xdr:colOff>9</xdr:colOff>
      <xdr:row>1</xdr:row>
      <xdr:rowOff>7938</xdr:rowOff>
    </xdr:from>
    <xdr:to>
      <xdr:col>39</xdr:col>
      <xdr:colOff>15884</xdr:colOff>
      <xdr:row>4</xdr:row>
      <xdr:rowOff>23813</xdr:rowOff>
    </xdr:to>
    <xdr:sp macro="" textlink="">
      <xdr:nvSpPr>
        <xdr:cNvPr id="162" name="161 Y">
          <a:extLst>
            <a:ext uri="{FF2B5EF4-FFF2-40B4-BE49-F238E27FC236}">
              <a16:creationId xmlns:a16="http://schemas.microsoft.com/office/drawing/2014/main" id="{00000000-0008-0000-0200-0000A2000000}"/>
            </a:ext>
          </a:extLst>
        </xdr:cNvPr>
        <xdr:cNvSpPr/>
      </xdr:nvSpPr>
      <xdr:spPr>
        <a:xfrm>
          <a:off x="1285884" y="222251"/>
          <a:ext cx="658813" cy="658812"/>
        </a:xfrm>
        <a:prstGeom prst="flowChartSummingJunction">
          <a:avLst/>
        </a:prstGeom>
        <a:gradFill flip="none" rotWithShape="1">
          <a:gsLst>
            <a:gs pos="15000">
              <a:schemeClr val="accent1">
                <a:tint val="66000"/>
                <a:satMod val="160000"/>
                <a:alpha val="0"/>
              </a:schemeClr>
            </a:gs>
            <a:gs pos="21000">
              <a:schemeClr val="accent3">
                <a:lumMod val="75000"/>
              </a:schemeClr>
            </a:gs>
            <a:gs pos="72000">
              <a:schemeClr val="accent1">
                <a:tint val="23500"/>
                <a:satMod val="160000"/>
                <a:alpha val="0"/>
              </a:schemeClr>
            </a:gs>
          </a:gsLst>
          <a:path path="circle">
            <a:fillToRect l="50000" t="50000" r="50000" b="50000"/>
          </a:path>
          <a:tileRect/>
        </a:gradFill>
        <a:ln>
          <a:solidFill>
            <a:srgbClr val="FF33CC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CO" sz="1100"/>
        </a:p>
      </xdr:txBody>
    </xdr:sp>
    <xdr:clientData/>
  </xdr:twoCellAnchor>
  <xdr:twoCellAnchor>
    <xdr:from>
      <xdr:col>33</xdr:col>
      <xdr:colOff>111131</xdr:colOff>
      <xdr:row>3</xdr:row>
      <xdr:rowOff>7938</xdr:rowOff>
    </xdr:from>
    <xdr:to>
      <xdr:col>37</xdr:col>
      <xdr:colOff>103193</xdr:colOff>
      <xdr:row>6</xdr:row>
      <xdr:rowOff>182563</xdr:rowOff>
    </xdr:to>
    <xdr:sp macro="" textlink="">
      <xdr:nvSpPr>
        <xdr:cNvPr id="163" name="162 Explosión 1">
          <a:extLst>
            <a:ext uri="{FF2B5EF4-FFF2-40B4-BE49-F238E27FC236}">
              <a16:creationId xmlns:a16="http://schemas.microsoft.com/office/drawing/2014/main" id="{00000000-0008-0000-0200-0000A3000000}"/>
            </a:ext>
          </a:extLst>
        </xdr:cNvPr>
        <xdr:cNvSpPr/>
      </xdr:nvSpPr>
      <xdr:spPr>
        <a:xfrm>
          <a:off x="754069" y="650876"/>
          <a:ext cx="849312" cy="817562"/>
        </a:xfrm>
        <a:prstGeom prst="irregularSeal1">
          <a:avLst/>
        </a:prstGeom>
        <a:gradFill>
          <a:gsLst>
            <a:gs pos="12000">
              <a:schemeClr val="accent3">
                <a:lumMod val="50000"/>
                <a:alpha val="0"/>
              </a:schemeClr>
            </a:gs>
            <a:gs pos="15000">
              <a:srgbClr val="749802"/>
            </a:gs>
            <a:gs pos="83000">
              <a:schemeClr val="accent1">
                <a:tint val="23500"/>
                <a:satMod val="160000"/>
                <a:alpha val="0"/>
              </a:schemeClr>
            </a:gs>
          </a:gsLst>
          <a:path path="circle">
            <a:fillToRect l="50000" t="50000" r="50000" b="50000"/>
          </a:path>
        </a:gradFill>
        <a:ln>
          <a:solidFill>
            <a:schemeClr val="bg2">
              <a:lumMod val="2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CO" sz="1100"/>
        </a:p>
      </xdr:txBody>
    </xdr:sp>
    <xdr:clientData/>
  </xdr:twoCellAnchor>
  <xdr:twoCellAnchor>
    <xdr:from>
      <xdr:col>31</xdr:col>
      <xdr:colOff>104637</xdr:colOff>
      <xdr:row>6</xdr:row>
      <xdr:rowOff>87313</xdr:rowOff>
    </xdr:from>
    <xdr:to>
      <xdr:col>34</xdr:col>
      <xdr:colOff>120512</xdr:colOff>
      <xdr:row>9</xdr:row>
      <xdr:rowOff>103187</xdr:rowOff>
    </xdr:to>
    <xdr:sp macro="" textlink="">
      <xdr:nvSpPr>
        <xdr:cNvPr id="164" name="163 Y">
          <a:extLst>
            <a:ext uri="{FF2B5EF4-FFF2-40B4-BE49-F238E27FC236}">
              <a16:creationId xmlns:a16="http://schemas.microsoft.com/office/drawing/2014/main" id="{00000000-0008-0000-0200-0000A4000000}"/>
            </a:ext>
          </a:extLst>
        </xdr:cNvPr>
        <xdr:cNvSpPr/>
      </xdr:nvSpPr>
      <xdr:spPr>
        <a:xfrm>
          <a:off x="318950" y="1373188"/>
          <a:ext cx="658812" cy="658812"/>
        </a:xfrm>
        <a:prstGeom prst="flowChartSummingJunction">
          <a:avLst/>
        </a:prstGeom>
        <a:gradFill flip="none" rotWithShape="1">
          <a:gsLst>
            <a:gs pos="15000">
              <a:schemeClr val="accent1">
                <a:tint val="66000"/>
                <a:satMod val="160000"/>
                <a:alpha val="0"/>
              </a:schemeClr>
            </a:gs>
            <a:gs pos="21000">
              <a:schemeClr val="accent3">
                <a:lumMod val="75000"/>
              </a:schemeClr>
            </a:gs>
            <a:gs pos="72000">
              <a:schemeClr val="accent1">
                <a:tint val="23500"/>
                <a:satMod val="160000"/>
                <a:alpha val="0"/>
              </a:schemeClr>
            </a:gs>
          </a:gsLst>
          <a:path path="circle">
            <a:fillToRect l="50000" t="50000" r="50000" b="50000"/>
          </a:path>
          <a:tileRect/>
        </a:gradFill>
        <a:ln>
          <a:solidFill>
            <a:srgbClr val="FF33CC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CO" sz="1100"/>
        </a:p>
      </xdr:txBody>
    </xdr:sp>
    <xdr:clientData/>
  </xdr:twoCellAnchor>
  <xdr:twoCellAnchor>
    <xdr:from>
      <xdr:col>45</xdr:col>
      <xdr:colOff>31777</xdr:colOff>
      <xdr:row>1</xdr:row>
      <xdr:rowOff>25400</xdr:rowOff>
    </xdr:from>
    <xdr:to>
      <xdr:col>53</xdr:col>
      <xdr:colOff>1614</xdr:colOff>
      <xdr:row>8</xdr:row>
      <xdr:rowOff>190501</xdr:rowOff>
    </xdr:to>
    <xdr:sp macro="" textlink="">
      <xdr:nvSpPr>
        <xdr:cNvPr id="165" name="164 Y">
          <a:extLst>
            <a:ext uri="{FF2B5EF4-FFF2-40B4-BE49-F238E27FC236}">
              <a16:creationId xmlns:a16="http://schemas.microsoft.com/office/drawing/2014/main" id="{00000000-0008-0000-0200-0000A5000000}"/>
            </a:ext>
          </a:extLst>
        </xdr:cNvPr>
        <xdr:cNvSpPr/>
      </xdr:nvSpPr>
      <xdr:spPr>
        <a:xfrm>
          <a:off x="3246465" y="239713"/>
          <a:ext cx="1684337" cy="1665288"/>
        </a:xfrm>
        <a:prstGeom prst="flowChartSummingJunction">
          <a:avLst/>
        </a:prstGeom>
        <a:gradFill flip="none" rotWithShape="1">
          <a:gsLst>
            <a:gs pos="4000">
              <a:schemeClr val="accent1">
                <a:tint val="66000"/>
                <a:satMod val="160000"/>
                <a:alpha val="0"/>
              </a:schemeClr>
            </a:gs>
            <a:gs pos="22000">
              <a:schemeClr val="accent3">
                <a:lumMod val="75000"/>
              </a:schemeClr>
            </a:gs>
            <a:gs pos="88000">
              <a:schemeClr val="accent1">
                <a:tint val="23500"/>
                <a:satMod val="160000"/>
                <a:alpha val="0"/>
              </a:schemeClr>
            </a:gs>
          </a:gsLst>
          <a:path path="circle">
            <a:fillToRect l="50000" t="50000" r="50000" b="50000"/>
          </a:path>
          <a:tileRect/>
        </a:gra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CO" sz="1100"/>
        </a:p>
      </xdr:txBody>
    </xdr:sp>
    <xdr:clientData/>
  </xdr:twoCellAnchor>
  <xdr:twoCellAnchor>
    <xdr:from>
      <xdr:col>54</xdr:col>
      <xdr:colOff>49253</xdr:colOff>
      <xdr:row>1</xdr:row>
      <xdr:rowOff>47622</xdr:rowOff>
    </xdr:from>
    <xdr:to>
      <xdr:col>61</xdr:col>
      <xdr:colOff>192128</xdr:colOff>
      <xdr:row>9</xdr:row>
      <xdr:rowOff>0</xdr:rowOff>
    </xdr:to>
    <xdr:sp macro="" textlink="">
      <xdr:nvSpPr>
        <xdr:cNvPr id="166" name="165 Estrella de 12 puntas">
          <a:extLst>
            <a:ext uri="{FF2B5EF4-FFF2-40B4-BE49-F238E27FC236}">
              <a16:creationId xmlns:a16="http://schemas.microsoft.com/office/drawing/2014/main" id="{00000000-0008-0000-0200-0000A6000000}"/>
            </a:ext>
          </a:extLst>
        </xdr:cNvPr>
        <xdr:cNvSpPr/>
      </xdr:nvSpPr>
      <xdr:spPr>
        <a:xfrm>
          <a:off x="5192753" y="261935"/>
          <a:ext cx="1643063" cy="1666878"/>
        </a:xfrm>
        <a:prstGeom prst="star12">
          <a:avLst/>
        </a:prstGeom>
        <a:gradFill>
          <a:gsLst>
            <a:gs pos="0">
              <a:schemeClr val="accent3">
                <a:lumMod val="50000"/>
                <a:alpha val="0"/>
              </a:schemeClr>
            </a:gs>
            <a:gs pos="12000">
              <a:srgbClr val="009900"/>
            </a:gs>
            <a:gs pos="73000">
              <a:schemeClr val="accent1">
                <a:tint val="23500"/>
                <a:satMod val="160000"/>
                <a:alpha val="0"/>
              </a:schemeClr>
            </a:gs>
          </a:gsLst>
          <a:path path="circle">
            <a:fillToRect l="50000" t="50000" r="50000" b="50000"/>
          </a:path>
        </a:gra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CO" sz="1100"/>
        </a:p>
      </xdr:txBody>
    </xdr:sp>
    <xdr:clientData/>
  </xdr:twoCellAnchor>
  <xdr:twoCellAnchor>
    <xdr:from>
      <xdr:col>50</xdr:col>
      <xdr:colOff>33365</xdr:colOff>
      <xdr:row>0</xdr:row>
      <xdr:rowOff>136381</xdr:rowOff>
    </xdr:from>
    <xdr:to>
      <xdr:col>54</xdr:col>
      <xdr:colOff>9552</xdr:colOff>
      <xdr:row>4</xdr:row>
      <xdr:rowOff>103188</xdr:rowOff>
    </xdr:to>
    <xdr:sp macro="" textlink="">
      <xdr:nvSpPr>
        <xdr:cNvPr id="167" name="166 Y">
          <a:extLst>
            <a:ext uri="{FF2B5EF4-FFF2-40B4-BE49-F238E27FC236}">
              <a16:creationId xmlns:a16="http://schemas.microsoft.com/office/drawing/2014/main" id="{00000000-0008-0000-0200-0000A7000000}"/>
            </a:ext>
          </a:extLst>
        </xdr:cNvPr>
        <xdr:cNvSpPr/>
      </xdr:nvSpPr>
      <xdr:spPr>
        <a:xfrm>
          <a:off x="4319615" y="136381"/>
          <a:ext cx="833437" cy="824057"/>
        </a:xfrm>
        <a:prstGeom prst="flowChartSummingJunction">
          <a:avLst/>
        </a:prstGeom>
        <a:gradFill flip="none" rotWithShape="1">
          <a:gsLst>
            <a:gs pos="0">
              <a:schemeClr val="accent1">
                <a:tint val="66000"/>
                <a:satMod val="160000"/>
                <a:alpha val="0"/>
              </a:schemeClr>
            </a:gs>
            <a:gs pos="23000">
              <a:schemeClr val="accent3">
                <a:lumMod val="75000"/>
              </a:schemeClr>
            </a:gs>
            <a:gs pos="84000">
              <a:schemeClr val="accent1">
                <a:tint val="23500"/>
                <a:satMod val="160000"/>
                <a:alpha val="0"/>
              </a:schemeClr>
            </a:gs>
          </a:gsLst>
          <a:path path="circle">
            <a:fillToRect l="50000" t="50000" r="50000" b="50000"/>
          </a:path>
          <a:tileRect/>
        </a:gradFill>
        <a:ln>
          <a:solidFill>
            <a:srgbClr val="FF006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CO" sz="1100"/>
        </a:p>
      </xdr:txBody>
    </xdr:sp>
    <xdr:clientData/>
  </xdr:twoCellAnchor>
  <xdr:twoCellAnchor>
    <xdr:from>
      <xdr:col>58</xdr:col>
      <xdr:colOff>33366</xdr:colOff>
      <xdr:row>3</xdr:row>
      <xdr:rowOff>23812</xdr:rowOff>
    </xdr:from>
    <xdr:to>
      <xdr:col>61</xdr:col>
      <xdr:colOff>231803</xdr:colOff>
      <xdr:row>6</xdr:row>
      <xdr:rowOff>198437</xdr:rowOff>
    </xdr:to>
    <xdr:sp macro="" textlink="">
      <xdr:nvSpPr>
        <xdr:cNvPr id="168" name="167 Explosión 1">
          <a:extLst>
            <a:ext uri="{FF2B5EF4-FFF2-40B4-BE49-F238E27FC236}">
              <a16:creationId xmlns:a16="http://schemas.microsoft.com/office/drawing/2014/main" id="{00000000-0008-0000-0200-0000A8000000}"/>
            </a:ext>
          </a:extLst>
        </xdr:cNvPr>
        <xdr:cNvSpPr/>
      </xdr:nvSpPr>
      <xdr:spPr>
        <a:xfrm>
          <a:off x="6034116" y="666750"/>
          <a:ext cx="841375" cy="817562"/>
        </a:xfrm>
        <a:prstGeom prst="irregularSeal1">
          <a:avLst/>
        </a:prstGeom>
        <a:gradFill>
          <a:gsLst>
            <a:gs pos="12000">
              <a:schemeClr val="accent3">
                <a:lumMod val="50000"/>
                <a:alpha val="0"/>
              </a:schemeClr>
            </a:gs>
            <a:gs pos="15000">
              <a:srgbClr val="749802"/>
            </a:gs>
            <a:gs pos="83000">
              <a:schemeClr val="accent1">
                <a:tint val="23500"/>
                <a:satMod val="160000"/>
                <a:alpha val="0"/>
              </a:schemeClr>
            </a:gs>
          </a:gsLst>
          <a:path path="circle">
            <a:fillToRect l="50000" t="50000" r="50000" b="50000"/>
          </a:path>
        </a:gradFill>
        <a:ln>
          <a:solidFill>
            <a:schemeClr val="bg2">
              <a:lumMod val="2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CO" sz="1100"/>
        </a:p>
      </xdr:txBody>
    </xdr:sp>
    <xdr:clientData/>
  </xdr:twoCellAnchor>
  <xdr:twoCellAnchor>
    <xdr:from>
      <xdr:col>53</xdr:col>
      <xdr:colOff>16047</xdr:colOff>
      <xdr:row>6</xdr:row>
      <xdr:rowOff>194798</xdr:rowOff>
    </xdr:from>
    <xdr:to>
      <xdr:col>56</xdr:col>
      <xdr:colOff>200052</xdr:colOff>
      <xdr:row>10</xdr:row>
      <xdr:rowOff>163048</xdr:rowOff>
    </xdr:to>
    <xdr:sp macro="" textlink="">
      <xdr:nvSpPr>
        <xdr:cNvPr id="169" name="168 Y">
          <a:extLst>
            <a:ext uri="{FF2B5EF4-FFF2-40B4-BE49-F238E27FC236}">
              <a16:creationId xmlns:a16="http://schemas.microsoft.com/office/drawing/2014/main" id="{00000000-0008-0000-0200-0000A9000000}"/>
            </a:ext>
          </a:extLst>
        </xdr:cNvPr>
        <xdr:cNvSpPr/>
      </xdr:nvSpPr>
      <xdr:spPr>
        <a:xfrm>
          <a:off x="4945235" y="1480673"/>
          <a:ext cx="826942" cy="825500"/>
        </a:xfrm>
        <a:prstGeom prst="flowChartSummingJunction">
          <a:avLst/>
        </a:prstGeom>
        <a:gradFill flip="none" rotWithShape="1">
          <a:gsLst>
            <a:gs pos="0">
              <a:schemeClr val="accent1">
                <a:tint val="66000"/>
                <a:satMod val="160000"/>
                <a:alpha val="0"/>
              </a:schemeClr>
            </a:gs>
            <a:gs pos="23000">
              <a:schemeClr val="accent3">
                <a:lumMod val="75000"/>
              </a:schemeClr>
            </a:gs>
            <a:gs pos="84000">
              <a:schemeClr val="accent1">
                <a:tint val="23500"/>
                <a:satMod val="160000"/>
                <a:alpha val="0"/>
              </a:schemeClr>
            </a:gs>
          </a:gsLst>
          <a:path path="circle">
            <a:fillToRect l="50000" t="50000" r="50000" b="50000"/>
          </a:path>
          <a:tileRect/>
        </a:gradFill>
        <a:ln>
          <a:solidFill>
            <a:srgbClr val="FF006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CO" sz="1100"/>
        </a:p>
      </xdr:txBody>
    </xdr:sp>
    <xdr:clientData/>
  </xdr:twoCellAnchor>
  <xdr:twoCellAnchor>
    <xdr:from>
      <xdr:col>54</xdr:col>
      <xdr:colOff>17499</xdr:colOff>
      <xdr:row>1</xdr:row>
      <xdr:rowOff>6495</xdr:rowOff>
    </xdr:from>
    <xdr:to>
      <xdr:col>57</xdr:col>
      <xdr:colOff>33374</xdr:colOff>
      <xdr:row>4</xdr:row>
      <xdr:rowOff>22370</xdr:rowOff>
    </xdr:to>
    <xdr:sp macro="" textlink="">
      <xdr:nvSpPr>
        <xdr:cNvPr id="170" name="169 Y">
          <a:extLst>
            <a:ext uri="{FF2B5EF4-FFF2-40B4-BE49-F238E27FC236}">
              <a16:creationId xmlns:a16="http://schemas.microsoft.com/office/drawing/2014/main" id="{00000000-0008-0000-0200-0000AA000000}"/>
            </a:ext>
          </a:extLst>
        </xdr:cNvPr>
        <xdr:cNvSpPr/>
      </xdr:nvSpPr>
      <xdr:spPr>
        <a:xfrm>
          <a:off x="5160999" y="220808"/>
          <a:ext cx="658813" cy="658812"/>
        </a:xfrm>
        <a:prstGeom prst="flowChartSummingJunction">
          <a:avLst/>
        </a:prstGeom>
        <a:gradFill flip="none" rotWithShape="1">
          <a:gsLst>
            <a:gs pos="15000">
              <a:schemeClr val="accent1">
                <a:tint val="66000"/>
                <a:satMod val="160000"/>
                <a:alpha val="0"/>
              </a:schemeClr>
            </a:gs>
            <a:gs pos="21000">
              <a:schemeClr val="accent3">
                <a:lumMod val="75000"/>
              </a:schemeClr>
            </a:gs>
            <a:gs pos="72000">
              <a:schemeClr val="accent1">
                <a:tint val="23500"/>
                <a:satMod val="160000"/>
                <a:alpha val="0"/>
              </a:schemeClr>
            </a:gs>
          </a:gsLst>
          <a:path path="circle">
            <a:fillToRect l="50000" t="50000" r="50000" b="50000"/>
          </a:path>
          <a:tileRect/>
        </a:gradFill>
        <a:ln>
          <a:solidFill>
            <a:srgbClr val="FF33CC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CO" sz="1100"/>
        </a:p>
      </xdr:txBody>
    </xdr:sp>
    <xdr:clientData/>
  </xdr:twoCellAnchor>
  <xdr:twoCellAnchor>
    <xdr:from>
      <xdr:col>51</xdr:col>
      <xdr:colOff>128621</xdr:colOff>
      <xdr:row>3</xdr:row>
      <xdr:rowOff>23813</xdr:rowOff>
    </xdr:from>
    <xdr:to>
      <xdr:col>55</xdr:col>
      <xdr:colOff>120683</xdr:colOff>
      <xdr:row>6</xdr:row>
      <xdr:rowOff>198438</xdr:rowOff>
    </xdr:to>
    <xdr:sp macro="" textlink="">
      <xdr:nvSpPr>
        <xdr:cNvPr id="171" name="170 Explosión 1">
          <a:extLst>
            <a:ext uri="{FF2B5EF4-FFF2-40B4-BE49-F238E27FC236}">
              <a16:creationId xmlns:a16="http://schemas.microsoft.com/office/drawing/2014/main" id="{00000000-0008-0000-0200-0000AB000000}"/>
            </a:ext>
          </a:extLst>
        </xdr:cNvPr>
        <xdr:cNvSpPr/>
      </xdr:nvSpPr>
      <xdr:spPr>
        <a:xfrm>
          <a:off x="4629184" y="666751"/>
          <a:ext cx="849312" cy="817562"/>
        </a:xfrm>
        <a:prstGeom prst="irregularSeal1">
          <a:avLst/>
        </a:prstGeom>
        <a:gradFill>
          <a:gsLst>
            <a:gs pos="12000">
              <a:schemeClr val="accent3">
                <a:lumMod val="50000"/>
                <a:alpha val="0"/>
              </a:schemeClr>
            </a:gs>
            <a:gs pos="15000">
              <a:srgbClr val="749802"/>
            </a:gs>
            <a:gs pos="83000">
              <a:schemeClr val="accent1">
                <a:tint val="23500"/>
                <a:satMod val="160000"/>
                <a:alpha val="0"/>
              </a:schemeClr>
            </a:gs>
          </a:gsLst>
          <a:path path="circle">
            <a:fillToRect l="50000" t="50000" r="50000" b="50000"/>
          </a:path>
        </a:gradFill>
        <a:ln>
          <a:solidFill>
            <a:schemeClr val="bg2">
              <a:lumMod val="2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CO" sz="1100"/>
        </a:p>
      </xdr:txBody>
    </xdr:sp>
    <xdr:clientData/>
  </xdr:twoCellAnchor>
  <xdr:twoCellAnchor>
    <xdr:from>
      <xdr:col>50</xdr:col>
      <xdr:colOff>87489</xdr:colOff>
      <xdr:row>6</xdr:row>
      <xdr:rowOff>94529</xdr:rowOff>
    </xdr:from>
    <xdr:to>
      <xdr:col>53</xdr:col>
      <xdr:colOff>104808</xdr:colOff>
      <xdr:row>9</xdr:row>
      <xdr:rowOff>111847</xdr:rowOff>
    </xdr:to>
    <xdr:sp macro="" textlink="">
      <xdr:nvSpPr>
        <xdr:cNvPr id="172" name="171 Y">
          <a:extLst>
            <a:ext uri="{FF2B5EF4-FFF2-40B4-BE49-F238E27FC236}">
              <a16:creationId xmlns:a16="http://schemas.microsoft.com/office/drawing/2014/main" id="{00000000-0008-0000-0200-0000AC000000}"/>
            </a:ext>
          </a:extLst>
        </xdr:cNvPr>
        <xdr:cNvSpPr/>
      </xdr:nvSpPr>
      <xdr:spPr>
        <a:xfrm>
          <a:off x="4373739" y="1380404"/>
          <a:ext cx="660257" cy="660256"/>
        </a:xfrm>
        <a:prstGeom prst="flowChartSummingJunction">
          <a:avLst/>
        </a:prstGeom>
        <a:gradFill flip="none" rotWithShape="1">
          <a:gsLst>
            <a:gs pos="15000">
              <a:schemeClr val="accent1">
                <a:tint val="66000"/>
                <a:satMod val="160000"/>
                <a:alpha val="0"/>
              </a:schemeClr>
            </a:gs>
            <a:gs pos="21000">
              <a:schemeClr val="accent3">
                <a:lumMod val="75000"/>
              </a:schemeClr>
            </a:gs>
            <a:gs pos="72000">
              <a:schemeClr val="accent1">
                <a:tint val="23500"/>
                <a:satMod val="160000"/>
                <a:alpha val="0"/>
              </a:schemeClr>
            </a:gs>
          </a:gsLst>
          <a:path path="circle">
            <a:fillToRect l="50000" t="50000" r="50000" b="50000"/>
          </a:path>
          <a:tileRect/>
        </a:gradFill>
        <a:ln>
          <a:solidFill>
            <a:srgbClr val="FF33CC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CO" sz="1100"/>
        </a:p>
      </xdr:txBody>
    </xdr:sp>
    <xdr:clientData/>
  </xdr:twoCellAnchor>
  <xdr:twoCellAnchor>
    <xdr:from>
      <xdr:col>41</xdr:col>
      <xdr:colOff>16575</xdr:colOff>
      <xdr:row>0</xdr:row>
      <xdr:rowOff>17319</xdr:rowOff>
    </xdr:from>
    <xdr:to>
      <xdr:col>44</xdr:col>
      <xdr:colOff>200580</xdr:colOff>
      <xdr:row>3</xdr:row>
      <xdr:rowOff>191944</xdr:rowOff>
    </xdr:to>
    <xdr:sp macro="" textlink="">
      <xdr:nvSpPr>
        <xdr:cNvPr id="173" name="172 Y">
          <a:extLst>
            <a:ext uri="{FF2B5EF4-FFF2-40B4-BE49-F238E27FC236}">
              <a16:creationId xmlns:a16="http://schemas.microsoft.com/office/drawing/2014/main" id="{00000000-0008-0000-0200-0000AD000000}"/>
            </a:ext>
          </a:extLst>
        </xdr:cNvPr>
        <xdr:cNvSpPr/>
      </xdr:nvSpPr>
      <xdr:spPr>
        <a:xfrm>
          <a:off x="2374013" y="17319"/>
          <a:ext cx="826942" cy="817563"/>
        </a:xfrm>
        <a:prstGeom prst="flowChartSummingJunction">
          <a:avLst/>
        </a:prstGeom>
        <a:gradFill flip="none" rotWithShape="1">
          <a:gsLst>
            <a:gs pos="0">
              <a:schemeClr val="accent1">
                <a:tint val="66000"/>
                <a:satMod val="160000"/>
                <a:alpha val="0"/>
              </a:schemeClr>
            </a:gs>
            <a:gs pos="23000">
              <a:schemeClr val="accent3">
                <a:lumMod val="75000"/>
              </a:schemeClr>
            </a:gs>
            <a:gs pos="84000">
              <a:schemeClr val="accent1">
                <a:tint val="23500"/>
                <a:satMod val="160000"/>
                <a:alpha val="0"/>
              </a:schemeClr>
            </a:gs>
          </a:gsLst>
          <a:path path="circle">
            <a:fillToRect l="50000" t="50000" r="50000" b="50000"/>
          </a:path>
          <a:tileRect/>
        </a:gradFill>
        <a:ln>
          <a:solidFill>
            <a:srgbClr val="FF006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CO" sz="1100"/>
        </a:p>
      </xdr:txBody>
    </xdr:sp>
    <xdr:clientData/>
  </xdr:twoCellAnchor>
  <xdr:twoCellAnchor>
    <xdr:from>
      <xdr:col>44</xdr:col>
      <xdr:colOff>7915</xdr:colOff>
      <xdr:row>6</xdr:row>
      <xdr:rowOff>6463</xdr:rowOff>
    </xdr:from>
    <xdr:to>
      <xdr:col>47</xdr:col>
      <xdr:colOff>191921</xdr:colOff>
      <xdr:row>9</xdr:row>
      <xdr:rowOff>181087</xdr:rowOff>
    </xdr:to>
    <xdr:sp macro="" textlink="">
      <xdr:nvSpPr>
        <xdr:cNvPr id="174" name="173 Y">
          <a:extLst>
            <a:ext uri="{FF2B5EF4-FFF2-40B4-BE49-F238E27FC236}">
              <a16:creationId xmlns:a16="http://schemas.microsoft.com/office/drawing/2014/main" id="{00000000-0008-0000-0200-0000AE000000}"/>
            </a:ext>
          </a:extLst>
        </xdr:cNvPr>
        <xdr:cNvSpPr/>
      </xdr:nvSpPr>
      <xdr:spPr>
        <a:xfrm>
          <a:off x="3008290" y="1292338"/>
          <a:ext cx="826944" cy="817562"/>
        </a:xfrm>
        <a:prstGeom prst="flowChartSummingJunction">
          <a:avLst/>
        </a:prstGeom>
        <a:gradFill flip="none" rotWithShape="1">
          <a:gsLst>
            <a:gs pos="0">
              <a:schemeClr val="accent1">
                <a:tint val="66000"/>
                <a:satMod val="160000"/>
                <a:alpha val="0"/>
              </a:schemeClr>
            </a:gs>
            <a:gs pos="23000">
              <a:schemeClr val="accent3">
                <a:lumMod val="75000"/>
              </a:schemeClr>
            </a:gs>
            <a:gs pos="84000">
              <a:schemeClr val="accent1">
                <a:tint val="23500"/>
                <a:satMod val="160000"/>
                <a:alpha val="0"/>
              </a:schemeClr>
            </a:gs>
          </a:gsLst>
          <a:path path="circle">
            <a:fillToRect l="50000" t="50000" r="50000" b="50000"/>
          </a:path>
          <a:tileRect/>
        </a:gradFill>
        <a:ln>
          <a:solidFill>
            <a:srgbClr val="FF006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CO" sz="1100"/>
        </a:p>
      </xdr:txBody>
    </xdr:sp>
    <xdr:clientData/>
  </xdr:twoCellAnchor>
  <xdr:twoCellAnchor>
    <xdr:from>
      <xdr:col>44</xdr:col>
      <xdr:colOff>121936</xdr:colOff>
      <xdr:row>0</xdr:row>
      <xdr:rowOff>112569</xdr:rowOff>
    </xdr:from>
    <xdr:to>
      <xdr:col>47</xdr:col>
      <xdr:colOff>137811</xdr:colOff>
      <xdr:row>3</xdr:row>
      <xdr:rowOff>128444</xdr:rowOff>
    </xdr:to>
    <xdr:sp macro="" textlink="">
      <xdr:nvSpPr>
        <xdr:cNvPr id="175" name="174 Y">
          <a:extLst>
            <a:ext uri="{FF2B5EF4-FFF2-40B4-BE49-F238E27FC236}">
              <a16:creationId xmlns:a16="http://schemas.microsoft.com/office/drawing/2014/main" id="{00000000-0008-0000-0200-0000AF000000}"/>
            </a:ext>
          </a:extLst>
        </xdr:cNvPr>
        <xdr:cNvSpPr/>
      </xdr:nvSpPr>
      <xdr:spPr>
        <a:xfrm>
          <a:off x="3122311" y="112569"/>
          <a:ext cx="658813" cy="658813"/>
        </a:xfrm>
        <a:prstGeom prst="flowChartSummingJunction">
          <a:avLst/>
        </a:prstGeom>
        <a:gradFill flip="none" rotWithShape="1">
          <a:gsLst>
            <a:gs pos="15000">
              <a:schemeClr val="accent1">
                <a:tint val="66000"/>
                <a:satMod val="160000"/>
                <a:alpha val="0"/>
              </a:schemeClr>
            </a:gs>
            <a:gs pos="21000">
              <a:schemeClr val="accent3">
                <a:lumMod val="75000"/>
              </a:schemeClr>
            </a:gs>
            <a:gs pos="72000">
              <a:schemeClr val="accent1">
                <a:tint val="23500"/>
                <a:satMod val="160000"/>
                <a:alpha val="0"/>
              </a:schemeClr>
            </a:gs>
          </a:gsLst>
          <a:path path="circle">
            <a:fillToRect l="50000" t="50000" r="50000" b="50000"/>
          </a:path>
          <a:tileRect/>
        </a:gradFill>
        <a:ln>
          <a:solidFill>
            <a:srgbClr val="FF33CC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CO" sz="1100"/>
        </a:p>
      </xdr:txBody>
    </xdr:sp>
    <xdr:clientData/>
  </xdr:twoCellAnchor>
  <xdr:twoCellAnchor>
    <xdr:from>
      <xdr:col>41</xdr:col>
      <xdr:colOff>89462</xdr:colOff>
      <xdr:row>6</xdr:row>
      <xdr:rowOff>96694</xdr:rowOff>
    </xdr:from>
    <xdr:to>
      <xdr:col>44</xdr:col>
      <xdr:colOff>105336</xdr:colOff>
      <xdr:row>9</xdr:row>
      <xdr:rowOff>112568</xdr:rowOff>
    </xdr:to>
    <xdr:sp macro="" textlink="">
      <xdr:nvSpPr>
        <xdr:cNvPr id="176" name="175 Y">
          <a:extLst>
            <a:ext uri="{FF2B5EF4-FFF2-40B4-BE49-F238E27FC236}">
              <a16:creationId xmlns:a16="http://schemas.microsoft.com/office/drawing/2014/main" id="{00000000-0008-0000-0200-0000B0000000}"/>
            </a:ext>
          </a:extLst>
        </xdr:cNvPr>
        <xdr:cNvSpPr/>
      </xdr:nvSpPr>
      <xdr:spPr>
        <a:xfrm>
          <a:off x="2446900" y="1382569"/>
          <a:ext cx="658811" cy="658812"/>
        </a:xfrm>
        <a:prstGeom prst="flowChartSummingJunction">
          <a:avLst/>
        </a:prstGeom>
        <a:gradFill flip="none" rotWithShape="1">
          <a:gsLst>
            <a:gs pos="15000">
              <a:schemeClr val="accent1">
                <a:tint val="66000"/>
                <a:satMod val="160000"/>
                <a:alpha val="0"/>
              </a:schemeClr>
            </a:gs>
            <a:gs pos="21000">
              <a:schemeClr val="accent3">
                <a:lumMod val="75000"/>
              </a:schemeClr>
            </a:gs>
            <a:gs pos="72000">
              <a:schemeClr val="accent1">
                <a:tint val="23500"/>
                <a:satMod val="160000"/>
                <a:alpha val="0"/>
              </a:schemeClr>
            </a:gs>
          </a:gsLst>
          <a:path path="circle">
            <a:fillToRect l="50000" t="50000" r="50000" b="50000"/>
          </a:path>
          <a:tileRect/>
        </a:gradFill>
        <a:ln>
          <a:solidFill>
            <a:srgbClr val="FF33CC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CO" sz="1100"/>
        </a:p>
      </xdr:txBody>
    </xdr:sp>
    <xdr:clientData/>
  </xdr:twoCellAnchor>
  <xdr:twoCellAnchor>
    <xdr:from>
      <xdr:col>31</xdr:col>
      <xdr:colOff>14288</xdr:colOff>
      <xdr:row>9</xdr:row>
      <xdr:rowOff>182709</xdr:rowOff>
    </xdr:from>
    <xdr:to>
      <xdr:col>38</xdr:col>
      <xdr:colOff>190500</xdr:colOff>
      <xdr:row>17</xdr:row>
      <xdr:rowOff>139992</xdr:rowOff>
    </xdr:to>
    <xdr:sp macro="" textlink="">
      <xdr:nvSpPr>
        <xdr:cNvPr id="177" name="176 Y">
          <a:extLst>
            <a:ext uri="{FF2B5EF4-FFF2-40B4-BE49-F238E27FC236}">
              <a16:creationId xmlns:a16="http://schemas.microsoft.com/office/drawing/2014/main" id="{00000000-0008-0000-0200-0000B1000000}"/>
            </a:ext>
          </a:extLst>
        </xdr:cNvPr>
        <xdr:cNvSpPr/>
      </xdr:nvSpPr>
      <xdr:spPr>
        <a:xfrm>
          <a:off x="228601" y="2111522"/>
          <a:ext cx="1676399" cy="1671783"/>
        </a:xfrm>
        <a:prstGeom prst="flowChartSummingJunction">
          <a:avLst/>
        </a:prstGeom>
        <a:gradFill flip="none" rotWithShape="1">
          <a:gsLst>
            <a:gs pos="4000">
              <a:schemeClr val="accent1">
                <a:tint val="66000"/>
                <a:satMod val="160000"/>
                <a:alpha val="0"/>
              </a:schemeClr>
            </a:gs>
            <a:gs pos="22000">
              <a:schemeClr val="accent3">
                <a:lumMod val="75000"/>
              </a:schemeClr>
            </a:gs>
            <a:gs pos="88000">
              <a:schemeClr val="accent1">
                <a:tint val="23500"/>
                <a:satMod val="160000"/>
                <a:alpha val="0"/>
              </a:schemeClr>
            </a:gs>
          </a:gsLst>
          <a:path path="circle">
            <a:fillToRect l="50000" t="50000" r="50000" b="50000"/>
          </a:path>
          <a:tileRect/>
        </a:gra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CO" sz="1100"/>
        </a:p>
      </xdr:txBody>
    </xdr:sp>
    <xdr:clientData/>
  </xdr:twoCellAnchor>
  <xdr:twoCellAnchor>
    <xdr:from>
      <xdr:col>40</xdr:col>
      <xdr:colOff>31764</xdr:colOff>
      <xdr:row>9</xdr:row>
      <xdr:rowOff>204931</xdr:rowOff>
    </xdr:from>
    <xdr:to>
      <xdr:col>47</xdr:col>
      <xdr:colOff>174639</xdr:colOff>
      <xdr:row>17</xdr:row>
      <xdr:rowOff>155866</xdr:rowOff>
    </xdr:to>
    <xdr:sp macro="" textlink="">
      <xdr:nvSpPr>
        <xdr:cNvPr id="178" name="177 Estrella de 12 puntas">
          <a:extLst>
            <a:ext uri="{FF2B5EF4-FFF2-40B4-BE49-F238E27FC236}">
              <a16:creationId xmlns:a16="http://schemas.microsoft.com/office/drawing/2014/main" id="{00000000-0008-0000-0200-0000B2000000}"/>
            </a:ext>
          </a:extLst>
        </xdr:cNvPr>
        <xdr:cNvSpPr/>
      </xdr:nvSpPr>
      <xdr:spPr>
        <a:xfrm>
          <a:off x="2174889" y="2133744"/>
          <a:ext cx="1643063" cy="1665435"/>
        </a:xfrm>
        <a:prstGeom prst="star12">
          <a:avLst/>
        </a:prstGeom>
        <a:gradFill>
          <a:gsLst>
            <a:gs pos="0">
              <a:schemeClr val="accent3">
                <a:lumMod val="50000"/>
                <a:alpha val="0"/>
              </a:schemeClr>
            </a:gs>
            <a:gs pos="12000">
              <a:srgbClr val="009900"/>
            </a:gs>
            <a:gs pos="73000">
              <a:schemeClr val="accent1">
                <a:tint val="23500"/>
                <a:satMod val="160000"/>
                <a:alpha val="0"/>
              </a:schemeClr>
            </a:gs>
          </a:gsLst>
          <a:path path="circle">
            <a:fillToRect l="50000" t="50000" r="50000" b="50000"/>
          </a:path>
        </a:gra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CO" sz="1100"/>
        </a:p>
      </xdr:txBody>
    </xdr:sp>
    <xdr:clientData/>
  </xdr:twoCellAnchor>
  <xdr:twoCellAnchor>
    <xdr:from>
      <xdr:col>39</xdr:col>
      <xdr:colOff>7218</xdr:colOff>
      <xdr:row>9</xdr:row>
      <xdr:rowOff>111849</xdr:rowOff>
    </xdr:from>
    <xdr:to>
      <xdr:col>42</xdr:col>
      <xdr:colOff>189781</xdr:colOff>
      <xdr:row>13</xdr:row>
      <xdr:rowOff>78656</xdr:rowOff>
    </xdr:to>
    <xdr:sp macro="" textlink="">
      <xdr:nvSpPr>
        <xdr:cNvPr id="179" name="178 Y">
          <a:extLst>
            <a:ext uri="{FF2B5EF4-FFF2-40B4-BE49-F238E27FC236}">
              <a16:creationId xmlns:a16="http://schemas.microsoft.com/office/drawing/2014/main" id="{00000000-0008-0000-0200-0000B3000000}"/>
            </a:ext>
          </a:extLst>
        </xdr:cNvPr>
        <xdr:cNvSpPr/>
      </xdr:nvSpPr>
      <xdr:spPr>
        <a:xfrm>
          <a:off x="1936031" y="2040662"/>
          <a:ext cx="825500" cy="824057"/>
        </a:xfrm>
        <a:prstGeom prst="flowChartSummingJunction">
          <a:avLst/>
        </a:prstGeom>
        <a:gradFill flip="none" rotWithShape="1">
          <a:gsLst>
            <a:gs pos="0">
              <a:schemeClr val="accent1">
                <a:tint val="66000"/>
                <a:satMod val="160000"/>
                <a:alpha val="0"/>
              </a:schemeClr>
            </a:gs>
            <a:gs pos="23000">
              <a:schemeClr val="accent3">
                <a:lumMod val="75000"/>
              </a:schemeClr>
            </a:gs>
            <a:gs pos="84000">
              <a:schemeClr val="accent1">
                <a:tint val="23500"/>
                <a:satMod val="160000"/>
                <a:alpha val="0"/>
              </a:schemeClr>
            </a:gs>
          </a:gsLst>
          <a:path path="circle">
            <a:fillToRect l="50000" t="50000" r="50000" b="50000"/>
          </a:path>
          <a:tileRect/>
        </a:gradFill>
        <a:ln>
          <a:solidFill>
            <a:srgbClr val="FF006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CO" sz="1100"/>
        </a:p>
      </xdr:txBody>
    </xdr:sp>
    <xdr:clientData/>
  </xdr:twoCellAnchor>
  <xdr:twoCellAnchor>
    <xdr:from>
      <xdr:col>30</xdr:col>
      <xdr:colOff>198438</xdr:colOff>
      <xdr:row>11</xdr:row>
      <xdr:rowOff>189059</xdr:rowOff>
    </xdr:from>
    <xdr:to>
      <xdr:col>34</xdr:col>
      <xdr:colOff>190500</xdr:colOff>
      <xdr:row>15</xdr:row>
      <xdr:rowOff>155866</xdr:rowOff>
    </xdr:to>
    <xdr:sp macro="" textlink="">
      <xdr:nvSpPr>
        <xdr:cNvPr id="180" name="179 Explosión 1">
          <a:extLst>
            <a:ext uri="{FF2B5EF4-FFF2-40B4-BE49-F238E27FC236}">
              <a16:creationId xmlns:a16="http://schemas.microsoft.com/office/drawing/2014/main" id="{00000000-0008-0000-0200-0000B4000000}"/>
            </a:ext>
          </a:extLst>
        </xdr:cNvPr>
        <xdr:cNvSpPr/>
      </xdr:nvSpPr>
      <xdr:spPr>
        <a:xfrm>
          <a:off x="198438" y="2546497"/>
          <a:ext cx="849312" cy="824057"/>
        </a:xfrm>
        <a:prstGeom prst="irregularSeal1">
          <a:avLst/>
        </a:prstGeom>
        <a:gradFill>
          <a:gsLst>
            <a:gs pos="12000">
              <a:schemeClr val="accent3">
                <a:lumMod val="50000"/>
                <a:alpha val="0"/>
              </a:schemeClr>
            </a:gs>
            <a:gs pos="15000">
              <a:srgbClr val="749802"/>
            </a:gs>
            <a:gs pos="83000">
              <a:schemeClr val="accent1">
                <a:tint val="23500"/>
                <a:satMod val="160000"/>
                <a:alpha val="0"/>
              </a:schemeClr>
            </a:gs>
          </a:gsLst>
          <a:path path="circle">
            <a:fillToRect l="50000" t="50000" r="50000" b="50000"/>
          </a:path>
        </a:gradFill>
        <a:ln>
          <a:solidFill>
            <a:schemeClr val="bg2">
              <a:lumMod val="2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CO" sz="1100"/>
        </a:p>
      </xdr:txBody>
    </xdr:sp>
    <xdr:clientData/>
  </xdr:twoCellAnchor>
  <xdr:twoCellAnchor>
    <xdr:from>
      <xdr:col>36</xdr:col>
      <xdr:colOff>7218</xdr:colOff>
      <xdr:row>14</xdr:row>
      <xdr:rowOff>40379</xdr:rowOff>
    </xdr:from>
    <xdr:to>
      <xdr:col>39</xdr:col>
      <xdr:colOff>189779</xdr:colOff>
      <xdr:row>18</xdr:row>
      <xdr:rowOff>7187</xdr:rowOff>
    </xdr:to>
    <xdr:sp macro="" textlink="">
      <xdr:nvSpPr>
        <xdr:cNvPr id="181" name="180 Y">
          <a:extLst>
            <a:ext uri="{FF2B5EF4-FFF2-40B4-BE49-F238E27FC236}">
              <a16:creationId xmlns:a16="http://schemas.microsoft.com/office/drawing/2014/main" id="{00000000-0008-0000-0200-0000B5000000}"/>
            </a:ext>
          </a:extLst>
        </xdr:cNvPr>
        <xdr:cNvSpPr/>
      </xdr:nvSpPr>
      <xdr:spPr>
        <a:xfrm>
          <a:off x="1293093" y="3040754"/>
          <a:ext cx="825499" cy="824058"/>
        </a:xfrm>
        <a:prstGeom prst="flowChartSummingJunction">
          <a:avLst/>
        </a:prstGeom>
        <a:gradFill flip="none" rotWithShape="1">
          <a:gsLst>
            <a:gs pos="0">
              <a:schemeClr val="accent1">
                <a:tint val="66000"/>
                <a:satMod val="160000"/>
                <a:alpha val="0"/>
              </a:schemeClr>
            </a:gs>
            <a:gs pos="23000">
              <a:schemeClr val="accent3">
                <a:lumMod val="75000"/>
              </a:schemeClr>
            </a:gs>
            <a:gs pos="84000">
              <a:schemeClr val="accent1">
                <a:tint val="23500"/>
                <a:satMod val="160000"/>
                <a:alpha val="0"/>
              </a:schemeClr>
            </a:gs>
          </a:gsLst>
          <a:path path="circle">
            <a:fillToRect l="50000" t="50000" r="50000" b="50000"/>
          </a:path>
          <a:tileRect/>
        </a:gradFill>
        <a:ln>
          <a:solidFill>
            <a:srgbClr val="FF006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CO" sz="1100"/>
        </a:p>
      </xdr:txBody>
    </xdr:sp>
    <xdr:clientData/>
  </xdr:twoCellAnchor>
  <xdr:twoCellAnchor>
    <xdr:from>
      <xdr:col>36</xdr:col>
      <xdr:colOff>86601</xdr:colOff>
      <xdr:row>9</xdr:row>
      <xdr:rowOff>163803</xdr:rowOff>
    </xdr:from>
    <xdr:to>
      <xdr:col>39</xdr:col>
      <xdr:colOff>102475</xdr:colOff>
      <xdr:row>12</xdr:row>
      <xdr:rowOff>179678</xdr:rowOff>
    </xdr:to>
    <xdr:sp macro="" textlink="">
      <xdr:nvSpPr>
        <xdr:cNvPr id="182" name="181 Y">
          <a:extLst>
            <a:ext uri="{FF2B5EF4-FFF2-40B4-BE49-F238E27FC236}">
              <a16:creationId xmlns:a16="http://schemas.microsoft.com/office/drawing/2014/main" id="{00000000-0008-0000-0200-0000B6000000}"/>
            </a:ext>
          </a:extLst>
        </xdr:cNvPr>
        <xdr:cNvSpPr/>
      </xdr:nvSpPr>
      <xdr:spPr>
        <a:xfrm>
          <a:off x="1372476" y="2092616"/>
          <a:ext cx="658812" cy="658812"/>
        </a:xfrm>
        <a:prstGeom prst="flowChartSummingJunction">
          <a:avLst/>
        </a:prstGeom>
        <a:gradFill flip="none" rotWithShape="1">
          <a:gsLst>
            <a:gs pos="15000">
              <a:schemeClr val="accent1">
                <a:tint val="66000"/>
                <a:satMod val="160000"/>
                <a:alpha val="0"/>
              </a:schemeClr>
            </a:gs>
            <a:gs pos="21000">
              <a:schemeClr val="accent3">
                <a:lumMod val="75000"/>
              </a:schemeClr>
            </a:gs>
            <a:gs pos="72000">
              <a:schemeClr val="accent1">
                <a:tint val="23500"/>
                <a:satMod val="160000"/>
                <a:alpha val="0"/>
              </a:schemeClr>
            </a:gs>
          </a:gsLst>
          <a:path path="circle">
            <a:fillToRect l="50000" t="50000" r="50000" b="50000"/>
          </a:path>
          <a:tileRect/>
        </a:gradFill>
        <a:ln>
          <a:solidFill>
            <a:srgbClr val="FF33CC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CO" sz="1100"/>
        </a:p>
      </xdr:txBody>
    </xdr:sp>
    <xdr:clientData/>
  </xdr:twoCellAnchor>
  <xdr:twoCellAnchor>
    <xdr:from>
      <xdr:col>39</xdr:col>
      <xdr:colOff>87319</xdr:colOff>
      <xdr:row>14</xdr:row>
      <xdr:rowOff>87315</xdr:rowOff>
    </xdr:from>
    <xdr:to>
      <xdr:col>42</xdr:col>
      <xdr:colOff>103194</xdr:colOff>
      <xdr:row>17</xdr:row>
      <xdr:rowOff>103191</xdr:rowOff>
    </xdr:to>
    <xdr:sp macro="" textlink="">
      <xdr:nvSpPr>
        <xdr:cNvPr id="183" name="182 Y">
          <a:extLst>
            <a:ext uri="{FF2B5EF4-FFF2-40B4-BE49-F238E27FC236}">
              <a16:creationId xmlns:a16="http://schemas.microsoft.com/office/drawing/2014/main" id="{00000000-0008-0000-0200-0000B7000000}"/>
            </a:ext>
          </a:extLst>
        </xdr:cNvPr>
        <xdr:cNvSpPr/>
      </xdr:nvSpPr>
      <xdr:spPr>
        <a:xfrm>
          <a:off x="2016132" y="3087690"/>
          <a:ext cx="658812" cy="658814"/>
        </a:xfrm>
        <a:prstGeom prst="flowChartSummingJunction">
          <a:avLst/>
        </a:prstGeom>
        <a:gradFill flip="none" rotWithShape="1">
          <a:gsLst>
            <a:gs pos="15000">
              <a:schemeClr val="accent1">
                <a:tint val="66000"/>
                <a:satMod val="160000"/>
                <a:alpha val="0"/>
              </a:schemeClr>
            </a:gs>
            <a:gs pos="21000">
              <a:schemeClr val="accent3">
                <a:lumMod val="75000"/>
              </a:schemeClr>
            </a:gs>
            <a:gs pos="72000">
              <a:schemeClr val="accent1">
                <a:tint val="23500"/>
                <a:satMod val="160000"/>
                <a:alpha val="0"/>
              </a:schemeClr>
            </a:gs>
          </a:gsLst>
          <a:path path="circle">
            <a:fillToRect l="50000" t="50000" r="50000" b="50000"/>
          </a:path>
          <a:tileRect/>
        </a:gradFill>
        <a:ln>
          <a:solidFill>
            <a:srgbClr val="FF33CC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CO" sz="1100"/>
        </a:p>
      </xdr:txBody>
    </xdr:sp>
    <xdr:clientData/>
  </xdr:twoCellAnchor>
  <xdr:twoCellAnchor>
    <xdr:from>
      <xdr:col>49</xdr:col>
      <xdr:colOff>31778</xdr:colOff>
      <xdr:row>9</xdr:row>
      <xdr:rowOff>198584</xdr:rowOff>
    </xdr:from>
    <xdr:to>
      <xdr:col>57</xdr:col>
      <xdr:colOff>1615</xdr:colOff>
      <xdr:row>17</xdr:row>
      <xdr:rowOff>155867</xdr:rowOff>
    </xdr:to>
    <xdr:sp macro="" textlink="">
      <xdr:nvSpPr>
        <xdr:cNvPr id="184" name="183 Y">
          <a:extLst>
            <a:ext uri="{FF2B5EF4-FFF2-40B4-BE49-F238E27FC236}">
              <a16:creationId xmlns:a16="http://schemas.microsoft.com/office/drawing/2014/main" id="{00000000-0008-0000-0200-0000B8000000}"/>
            </a:ext>
          </a:extLst>
        </xdr:cNvPr>
        <xdr:cNvSpPr/>
      </xdr:nvSpPr>
      <xdr:spPr>
        <a:xfrm>
          <a:off x="4103716" y="2127397"/>
          <a:ext cx="1684337" cy="1671783"/>
        </a:xfrm>
        <a:prstGeom prst="flowChartSummingJunction">
          <a:avLst/>
        </a:prstGeom>
        <a:gradFill flip="none" rotWithShape="1">
          <a:gsLst>
            <a:gs pos="4000">
              <a:schemeClr val="accent1">
                <a:tint val="66000"/>
                <a:satMod val="160000"/>
                <a:alpha val="0"/>
              </a:schemeClr>
            </a:gs>
            <a:gs pos="22000">
              <a:schemeClr val="accent3">
                <a:lumMod val="75000"/>
              </a:schemeClr>
            </a:gs>
            <a:gs pos="88000">
              <a:schemeClr val="accent1">
                <a:tint val="23500"/>
                <a:satMod val="160000"/>
                <a:alpha val="0"/>
              </a:schemeClr>
            </a:gs>
          </a:gsLst>
          <a:path path="circle">
            <a:fillToRect l="50000" t="50000" r="50000" b="50000"/>
          </a:path>
          <a:tileRect/>
        </a:gra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CO" sz="1100"/>
        </a:p>
      </xdr:txBody>
    </xdr:sp>
    <xdr:clientData/>
  </xdr:twoCellAnchor>
  <xdr:twoCellAnchor>
    <xdr:from>
      <xdr:col>45</xdr:col>
      <xdr:colOff>25977</xdr:colOff>
      <xdr:row>14</xdr:row>
      <xdr:rowOff>58417</xdr:rowOff>
    </xdr:from>
    <xdr:to>
      <xdr:col>49</xdr:col>
      <xdr:colOff>721</xdr:colOff>
      <xdr:row>18</xdr:row>
      <xdr:rowOff>25225</xdr:rowOff>
    </xdr:to>
    <xdr:sp macro="" textlink="">
      <xdr:nvSpPr>
        <xdr:cNvPr id="185" name="184 Y">
          <a:extLst>
            <a:ext uri="{FF2B5EF4-FFF2-40B4-BE49-F238E27FC236}">
              <a16:creationId xmlns:a16="http://schemas.microsoft.com/office/drawing/2014/main" id="{00000000-0008-0000-0200-0000B9000000}"/>
            </a:ext>
          </a:extLst>
        </xdr:cNvPr>
        <xdr:cNvSpPr/>
      </xdr:nvSpPr>
      <xdr:spPr>
        <a:xfrm>
          <a:off x="3240665" y="3058792"/>
          <a:ext cx="831994" cy="824058"/>
        </a:xfrm>
        <a:prstGeom prst="flowChartSummingJunction">
          <a:avLst/>
        </a:prstGeom>
        <a:gradFill flip="none" rotWithShape="1">
          <a:gsLst>
            <a:gs pos="0">
              <a:schemeClr val="accent1">
                <a:tint val="66000"/>
                <a:satMod val="160000"/>
                <a:alpha val="0"/>
              </a:schemeClr>
            </a:gs>
            <a:gs pos="23000">
              <a:schemeClr val="accent3">
                <a:lumMod val="75000"/>
              </a:schemeClr>
            </a:gs>
            <a:gs pos="84000">
              <a:schemeClr val="accent1">
                <a:tint val="23500"/>
                <a:satMod val="160000"/>
                <a:alpha val="0"/>
              </a:schemeClr>
            </a:gs>
          </a:gsLst>
          <a:path path="circle">
            <a:fillToRect l="50000" t="50000" r="50000" b="50000"/>
          </a:path>
          <a:tileRect/>
        </a:gradFill>
        <a:ln>
          <a:solidFill>
            <a:srgbClr val="FF006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CO" sz="1100"/>
        </a:p>
      </xdr:txBody>
    </xdr:sp>
    <xdr:clientData/>
  </xdr:twoCellAnchor>
  <xdr:twoCellAnchor>
    <xdr:from>
      <xdr:col>45</xdr:col>
      <xdr:colOff>105360</xdr:colOff>
      <xdr:row>9</xdr:row>
      <xdr:rowOff>164523</xdr:rowOff>
    </xdr:from>
    <xdr:to>
      <xdr:col>48</xdr:col>
      <xdr:colOff>121235</xdr:colOff>
      <xdr:row>12</xdr:row>
      <xdr:rowOff>180398</xdr:rowOff>
    </xdr:to>
    <xdr:sp macro="" textlink="">
      <xdr:nvSpPr>
        <xdr:cNvPr id="186" name="185 Y">
          <a:extLst>
            <a:ext uri="{FF2B5EF4-FFF2-40B4-BE49-F238E27FC236}">
              <a16:creationId xmlns:a16="http://schemas.microsoft.com/office/drawing/2014/main" id="{00000000-0008-0000-0200-0000BA000000}"/>
            </a:ext>
          </a:extLst>
        </xdr:cNvPr>
        <xdr:cNvSpPr/>
      </xdr:nvSpPr>
      <xdr:spPr>
        <a:xfrm>
          <a:off x="3320048" y="2093336"/>
          <a:ext cx="658812" cy="658812"/>
        </a:xfrm>
        <a:prstGeom prst="flowChartSummingJunction">
          <a:avLst/>
        </a:prstGeom>
        <a:gradFill flip="none" rotWithShape="1">
          <a:gsLst>
            <a:gs pos="15000">
              <a:schemeClr val="accent1">
                <a:tint val="66000"/>
                <a:satMod val="160000"/>
                <a:alpha val="0"/>
              </a:schemeClr>
            </a:gs>
            <a:gs pos="21000">
              <a:schemeClr val="accent3">
                <a:lumMod val="75000"/>
              </a:schemeClr>
            </a:gs>
            <a:gs pos="72000">
              <a:schemeClr val="accent1">
                <a:tint val="23500"/>
                <a:satMod val="160000"/>
                <a:alpha val="0"/>
              </a:schemeClr>
            </a:gs>
          </a:gsLst>
          <a:path path="circle">
            <a:fillToRect l="50000" t="50000" r="50000" b="50000"/>
          </a:path>
          <a:tileRect/>
        </a:gradFill>
        <a:ln>
          <a:solidFill>
            <a:srgbClr val="FF33CC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CO" sz="1100"/>
        </a:p>
      </xdr:txBody>
    </xdr:sp>
    <xdr:clientData/>
  </xdr:twoCellAnchor>
  <xdr:twoCellAnchor>
    <xdr:from>
      <xdr:col>48</xdr:col>
      <xdr:colOff>114738</xdr:colOff>
      <xdr:row>14</xdr:row>
      <xdr:rowOff>157308</xdr:rowOff>
    </xdr:from>
    <xdr:to>
      <xdr:col>51</xdr:col>
      <xdr:colOff>130612</xdr:colOff>
      <xdr:row>17</xdr:row>
      <xdr:rowOff>173184</xdr:rowOff>
    </xdr:to>
    <xdr:sp macro="" textlink="">
      <xdr:nvSpPr>
        <xdr:cNvPr id="187" name="186 Y">
          <a:extLst>
            <a:ext uri="{FF2B5EF4-FFF2-40B4-BE49-F238E27FC236}">
              <a16:creationId xmlns:a16="http://schemas.microsoft.com/office/drawing/2014/main" id="{00000000-0008-0000-0200-0000BB000000}"/>
            </a:ext>
          </a:extLst>
        </xdr:cNvPr>
        <xdr:cNvSpPr/>
      </xdr:nvSpPr>
      <xdr:spPr>
        <a:xfrm>
          <a:off x="3972363" y="3157683"/>
          <a:ext cx="658812" cy="658814"/>
        </a:xfrm>
        <a:prstGeom prst="flowChartSummingJunction">
          <a:avLst/>
        </a:prstGeom>
        <a:gradFill flip="none" rotWithShape="1">
          <a:gsLst>
            <a:gs pos="15000">
              <a:schemeClr val="accent1">
                <a:tint val="66000"/>
                <a:satMod val="160000"/>
                <a:alpha val="0"/>
              </a:schemeClr>
            </a:gs>
            <a:gs pos="21000">
              <a:schemeClr val="accent3">
                <a:lumMod val="75000"/>
              </a:schemeClr>
            </a:gs>
            <a:gs pos="72000">
              <a:schemeClr val="accent1">
                <a:tint val="23500"/>
                <a:satMod val="160000"/>
                <a:alpha val="0"/>
              </a:schemeClr>
            </a:gs>
          </a:gsLst>
          <a:path path="circle">
            <a:fillToRect l="50000" t="50000" r="50000" b="50000"/>
          </a:path>
          <a:tileRect/>
        </a:gradFill>
        <a:ln>
          <a:solidFill>
            <a:srgbClr val="FF33CC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CO" sz="1100"/>
        </a:p>
      </xdr:txBody>
    </xdr:sp>
    <xdr:clientData/>
  </xdr:twoCellAnchor>
  <xdr:twoCellAnchor>
    <xdr:from>
      <xdr:col>48</xdr:col>
      <xdr:colOff>25978</xdr:colOff>
      <xdr:row>9</xdr:row>
      <xdr:rowOff>103910</xdr:rowOff>
    </xdr:from>
    <xdr:to>
      <xdr:col>52</xdr:col>
      <xdr:colOff>722</xdr:colOff>
      <xdr:row>13</xdr:row>
      <xdr:rowOff>70717</xdr:rowOff>
    </xdr:to>
    <xdr:sp macro="" textlink="">
      <xdr:nvSpPr>
        <xdr:cNvPr id="188" name="187 Y">
          <a:extLst>
            <a:ext uri="{FF2B5EF4-FFF2-40B4-BE49-F238E27FC236}">
              <a16:creationId xmlns:a16="http://schemas.microsoft.com/office/drawing/2014/main" id="{00000000-0008-0000-0200-0000BC000000}"/>
            </a:ext>
          </a:extLst>
        </xdr:cNvPr>
        <xdr:cNvSpPr/>
      </xdr:nvSpPr>
      <xdr:spPr>
        <a:xfrm>
          <a:off x="3883603" y="2032723"/>
          <a:ext cx="831994" cy="824057"/>
        </a:xfrm>
        <a:prstGeom prst="flowChartSummingJunction">
          <a:avLst/>
        </a:prstGeom>
        <a:gradFill flip="none" rotWithShape="1">
          <a:gsLst>
            <a:gs pos="0">
              <a:schemeClr val="accent1">
                <a:tint val="66000"/>
                <a:satMod val="160000"/>
                <a:alpha val="0"/>
              </a:schemeClr>
            </a:gs>
            <a:gs pos="23000">
              <a:schemeClr val="accent3">
                <a:lumMod val="75000"/>
              </a:schemeClr>
            </a:gs>
            <a:gs pos="84000">
              <a:schemeClr val="accent1">
                <a:tint val="23500"/>
                <a:satMod val="160000"/>
                <a:alpha val="0"/>
              </a:schemeClr>
            </a:gs>
          </a:gsLst>
          <a:path path="circle">
            <a:fillToRect l="50000" t="50000" r="50000" b="50000"/>
          </a:path>
          <a:tileRect/>
        </a:gradFill>
        <a:ln>
          <a:solidFill>
            <a:srgbClr val="FF006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CO" sz="1100"/>
        </a:p>
      </xdr:txBody>
    </xdr:sp>
    <xdr:clientData/>
  </xdr:twoCellAnchor>
  <xdr:twoCellAnchor>
    <xdr:from>
      <xdr:col>42</xdr:col>
      <xdr:colOff>111126</xdr:colOff>
      <xdr:row>3</xdr:row>
      <xdr:rowOff>23812</xdr:rowOff>
    </xdr:from>
    <xdr:to>
      <xdr:col>46</xdr:col>
      <xdr:colOff>103188</xdr:colOff>
      <xdr:row>6</xdr:row>
      <xdr:rowOff>198437</xdr:rowOff>
    </xdr:to>
    <xdr:sp macro="" textlink="">
      <xdr:nvSpPr>
        <xdr:cNvPr id="189" name="188 Explosión 1">
          <a:extLst>
            <a:ext uri="{FF2B5EF4-FFF2-40B4-BE49-F238E27FC236}">
              <a16:creationId xmlns:a16="http://schemas.microsoft.com/office/drawing/2014/main" id="{00000000-0008-0000-0200-0000BD000000}"/>
            </a:ext>
          </a:extLst>
        </xdr:cNvPr>
        <xdr:cNvSpPr/>
      </xdr:nvSpPr>
      <xdr:spPr>
        <a:xfrm>
          <a:off x="2682876" y="666750"/>
          <a:ext cx="849312" cy="817562"/>
        </a:xfrm>
        <a:prstGeom prst="irregularSeal1">
          <a:avLst/>
        </a:prstGeom>
        <a:gradFill>
          <a:gsLst>
            <a:gs pos="12000">
              <a:schemeClr val="accent3">
                <a:lumMod val="50000"/>
                <a:alpha val="0"/>
              </a:schemeClr>
            </a:gs>
            <a:gs pos="15000">
              <a:srgbClr val="749802"/>
            </a:gs>
            <a:gs pos="83000">
              <a:schemeClr val="accent1">
                <a:tint val="23500"/>
                <a:satMod val="160000"/>
                <a:alpha val="0"/>
              </a:schemeClr>
            </a:gs>
          </a:gsLst>
          <a:path path="circle">
            <a:fillToRect l="50000" t="50000" r="50000" b="50000"/>
          </a:path>
        </a:gradFill>
        <a:ln>
          <a:solidFill>
            <a:schemeClr val="bg2">
              <a:lumMod val="2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CO" sz="1100"/>
        </a:p>
      </xdr:txBody>
    </xdr:sp>
    <xdr:clientData/>
  </xdr:twoCellAnchor>
  <xdr:twoCellAnchor>
    <xdr:from>
      <xdr:col>37</xdr:col>
      <xdr:colOff>111132</xdr:colOff>
      <xdr:row>11</xdr:row>
      <xdr:rowOff>181122</xdr:rowOff>
    </xdr:from>
    <xdr:to>
      <xdr:col>41</xdr:col>
      <xdr:colOff>103194</xdr:colOff>
      <xdr:row>15</xdr:row>
      <xdr:rowOff>147929</xdr:rowOff>
    </xdr:to>
    <xdr:sp macro="" textlink="">
      <xdr:nvSpPr>
        <xdr:cNvPr id="190" name="189 Explosión 1">
          <a:extLst>
            <a:ext uri="{FF2B5EF4-FFF2-40B4-BE49-F238E27FC236}">
              <a16:creationId xmlns:a16="http://schemas.microsoft.com/office/drawing/2014/main" id="{00000000-0008-0000-0200-0000BE000000}"/>
            </a:ext>
          </a:extLst>
        </xdr:cNvPr>
        <xdr:cNvSpPr/>
      </xdr:nvSpPr>
      <xdr:spPr>
        <a:xfrm>
          <a:off x="1611320" y="2538560"/>
          <a:ext cx="849312" cy="824057"/>
        </a:xfrm>
        <a:prstGeom prst="irregularSeal1">
          <a:avLst/>
        </a:prstGeom>
        <a:gradFill>
          <a:gsLst>
            <a:gs pos="12000">
              <a:schemeClr val="accent3">
                <a:lumMod val="50000"/>
                <a:alpha val="0"/>
              </a:schemeClr>
            </a:gs>
            <a:gs pos="15000">
              <a:srgbClr val="749802"/>
            </a:gs>
            <a:gs pos="83000">
              <a:schemeClr val="accent1">
                <a:tint val="23500"/>
                <a:satMod val="160000"/>
                <a:alpha val="0"/>
              </a:schemeClr>
            </a:gs>
          </a:gsLst>
          <a:path path="circle">
            <a:fillToRect l="50000" t="50000" r="50000" b="50000"/>
          </a:path>
        </a:gradFill>
        <a:ln>
          <a:solidFill>
            <a:schemeClr val="bg2">
              <a:lumMod val="2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CO" sz="1100"/>
        </a:p>
      </xdr:txBody>
    </xdr:sp>
    <xdr:clientData/>
  </xdr:twoCellAnchor>
  <xdr:twoCellAnchor>
    <xdr:from>
      <xdr:col>46</xdr:col>
      <xdr:colOff>111127</xdr:colOff>
      <xdr:row>11</xdr:row>
      <xdr:rowOff>196996</xdr:rowOff>
    </xdr:from>
    <xdr:to>
      <xdr:col>50</xdr:col>
      <xdr:colOff>103189</xdr:colOff>
      <xdr:row>15</xdr:row>
      <xdr:rowOff>163803</xdr:rowOff>
    </xdr:to>
    <xdr:sp macro="" textlink="">
      <xdr:nvSpPr>
        <xdr:cNvPr id="191" name="190 Explosión 1">
          <a:extLst>
            <a:ext uri="{FF2B5EF4-FFF2-40B4-BE49-F238E27FC236}">
              <a16:creationId xmlns:a16="http://schemas.microsoft.com/office/drawing/2014/main" id="{00000000-0008-0000-0200-0000BF000000}"/>
            </a:ext>
          </a:extLst>
        </xdr:cNvPr>
        <xdr:cNvSpPr/>
      </xdr:nvSpPr>
      <xdr:spPr>
        <a:xfrm>
          <a:off x="3540127" y="2554434"/>
          <a:ext cx="849312" cy="824057"/>
        </a:xfrm>
        <a:prstGeom prst="irregularSeal1">
          <a:avLst/>
        </a:prstGeom>
        <a:gradFill>
          <a:gsLst>
            <a:gs pos="12000">
              <a:schemeClr val="accent3">
                <a:lumMod val="50000"/>
                <a:alpha val="0"/>
              </a:schemeClr>
            </a:gs>
            <a:gs pos="15000">
              <a:srgbClr val="749802"/>
            </a:gs>
            <a:gs pos="83000">
              <a:schemeClr val="accent1">
                <a:tint val="23500"/>
                <a:satMod val="160000"/>
                <a:alpha val="0"/>
              </a:schemeClr>
            </a:gs>
          </a:gsLst>
          <a:path path="circle">
            <a:fillToRect l="50000" t="50000" r="50000" b="50000"/>
          </a:path>
        </a:gradFill>
        <a:ln>
          <a:solidFill>
            <a:schemeClr val="bg2">
              <a:lumMod val="2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CO" sz="1100"/>
        </a:p>
      </xdr:txBody>
    </xdr:sp>
    <xdr:clientData/>
  </xdr:twoCellAnchor>
  <xdr:twoCellAnchor>
    <xdr:from>
      <xdr:col>55</xdr:col>
      <xdr:colOff>128622</xdr:colOff>
      <xdr:row>11</xdr:row>
      <xdr:rowOff>196997</xdr:rowOff>
    </xdr:from>
    <xdr:to>
      <xdr:col>59</xdr:col>
      <xdr:colOff>120684</xdr:colOff>
      <xdr:row>15</xdr:row>
      <xdr:rowOff>163804</xdr:rowOff>
    </xdr:to>
    <xdr:sp macro="" textlink="">
      <xdr:nvSpPr>
        <xdr:cNvPr id="192" name="191 Explosión 1">
          <a:extLst>
            <a:ext uri="{FF2B5EF4-FFF2-40B4-BE49-F238E27FC236}">
              <a16:creationId xmlns:a16="http://schemas.microsoft.com/office/drawing/2014/main" id="{00000000-0008-0000-0200-0000C0000000}"/>
            </a:ext>
          </a:extLst>
        </xdr:cNvPr>
        <xdr:cNvSpPr/>
      </xdr:nvSpPr>
      <xdr:spPr>
        <a:xfrm>
          <a:off x="5486435" y="2554435"/>
          <a:ext cx="849312" cy="824057"/>
        </a:xfrm>
        <a:prstGeom prst="irregularSeal1">
          <a:avLst/>
        </a:prstGeom>
        <a:gradFill>
          <a:gsLst>
            <a:gs pos="12000">
              <a:schemeClr val="accent3">
                <a:lumMod val="50000"/>
                <a:alpha val="0"/>
              </a:schemeClr>
            </a:gs>
            <a:gs pos="15000">
              <a:srgbClr val="749802"/>
            </a:gs>
            <a:gs pos="83000">
              <a:schemeClr val="accent1">
                <a:tint val="23500"/>
                <a:satMod val="160000"/>
                <a:alpha val="0"/>
              </a:schemeClr>
            </a:gs>
          </a:gsLst>
          <a:path path="circle">
            <a:fillToRect l="50000" t="50000" r="50000" b="50000"/>
          </a:path>
        </a:gradFill>
        <a:ln>
          <a:solidFill>
            <a:schemeClr val="bg2">
              <a:lumMod val="2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CO" sz="1100"/>
        </a:p>
      </xdr:txBody>
    </xdr:sp>
    <xdr:clientData/>
  </xdr:twoCellAnchor>
  <xdr:twoCellAnchor>
    <xdr:from>
      <xdr:col>54</xdr:col>
      <xdr:colOff>25977</xdr:colOff>
      <xdr:row>14</xdr:row>
      <xdr:rowOff>41098</xdr:rowOff>
    </xdr:from>
    <xdr:to>
      <xdr:col>58</xdr:col>
      <xdr:colOff>720</xdr:colOff>
      <xdr:row>18</xdr:row>
      <xdr:rowOff>7906</xdr:rowOff>
    </xdr:to>
    <xdr:sp macro="" textlink="">
      <xdr:nvSpPr>
        <xdr:cNvPr id="193" name="192 Y">
          <a:extLst>
            <a:ext uri="{FF2B5EF4-FFF2-40B4-BE49-F238E27FC236}">
              <a16:creationId xmlns:a16="http://schemas.microsoft.com/office/drawing/2014/main" id="{00000000-0008-0000-0200-0000C1000000}"/>
            </a:ext>
          </a:extLst>
        </xdr:cNvPr>
        <xdr:cNvSpPr/>
      </xdr:nvSpPr>
      <xdr:spPr>
        <a:xfrm>
          <a:off x="5169477" y="3041473"/>
          <a:ext cx="831993" cy="824058"/>
        </a:xfrm>
        <a:prstGeom prst="flowChartSummingJunction">
          <a:avLst/>
        </a:prstGeom>
        <a:gradFill flip="none" rotWithShape="1">
          <a:gsLst>
            <a:gs pos="0">
              <a:schemeClr val="accent1">
                <a:tint val="66000"/>
                <a:satMod val="160000"/>
                <a:alpha val="0"/>
              </a:schemeClr>
            </a:gs>
            <a:gs pos="23000">
              <a:schemeClr val="accent3">
                <a:lumMod val="75000"/>
              </a:schemeClr>
            </a:gs>
            <a:gs pos="84000">
              <a:schemeClr val="accent1">
                <a:tint val="23500"/>
                <a:satMod val="160000"/>
                <a:alpha val="0"/>
              </a:schemeClr>
            </a:gs>
          </a:gsLst>
          <a:path path="circle">
            <a:fillToRect l="50000" t="50000" r="50000" b="50000"/>
          </a:path>
          <a:tileRect/>
        </a:gradFill>
        <a:ln>
          <a:solidFill>
            <a:srgbClr val="FF006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CO" sz="1100"/>
        </a:p>
      </xdr:txBody>
    </xdr:sp>
    <xdr:clientData/>
  </xdr:twoCellAnchor>
  <xdr:twoCellAnchor>
    <xdr:from>
      <xdr:col>54</xdr:col>
      <xdr:colOff>105360</xdr:colOff>
      <xdr:row>9</xdr:row>
      <xdr:rowOff>147204</xdr:rowOff>
    </xdr:from>
    <xdr:to>
      <xdr:col>57</xdr:col>
      <xdr:colOff>121234</xdr:colOff>
      <xdr:row>12</xdr:row>
      <xdr:rowOff>163079</xdr:rowOff>
    </xdr:to>
    <xdr:sp macro="" textlink="">
      <xdr:nvSpPr>
        <xdr:cNvPr id="194" name="193 Y">
          <a:extLst>
            <a:ext uri="{FF2B5EF4-FFF2-40B4-BE49-F238E27FC236}">
              <a16:creationId xmlns:a16="http://schemas.microsoft.com/office/drawing/2014/main" id="{00000000-0008-0000-0200-0000C2000000}"/>
            </a:ext>
          </a:extLst>
        </xdr:cNvPr>
        <xdr:cNvSpPr/>
      </xdr:nvSpPr>
      <xdr:spPr>
        <a:xfrm>
          <a:off x="5248860" y="2076017"/>
          <a:ext cx="658812" cy="658812"/>
        </a:xfrm>
        <a:prstGeom prst="flowChartSummingJunction">
          <a:avLst/>
        </a:prstGeom>
        <a:gradFill flip="none" rotWithShape="1">
          <a:gsLst>
            <a:gs pos="15000">
              <a:schemeClr val="accent1">
                <a:tint val="66000"/>
                <a:satMod val="160000"/>
                <a:alpha val="0"/>
              </a:schemeClr>
            </a:gs>
            <a:gs pos="21000">
              <a:schemeClr val="accent3">
                <a:lumMod val="75000"/>
              </a:schemeClr>
            </a:gs>
            <a:gs pos="72000">
              <a:schemeClr val="accent1">
                <a:tint val="23500"/>
                <a:satMod val="160000"/>
                <a:alpha val="0"/>
              </a:schemeClr>
            </a:gs>
          </a:gsLst>
          <a:path path="circle">
            <a:fillToRect l="50000" t="50000" r="50000" b="50000"/>
          </a:path>
          <a:tileRect/>
        </a:gradFill>
        <a:ln>
          <a:solidFill>
            <a:srgbClr val="FF33CC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CO" sz="1100"/>
        </a:p>
      </xdr:txBody>
    </xdr:sp>
    <xdr:clientData/>
  </xdr:twoCellAnchor>
  <xdr:twoCellAnchor>
    <xdr:from>
      <xdr:col>57</xdr:col>
      <xdr:colOff>114737</xdr:colOff>
      <xdr:row>14</xdr:row>
      <xdr:rowOff>139989</xdr:rowOff>
    </xdr:from>
    <xdr:to>
      <xdr:col>60</xdr:col>
      <xdr:colOff>130612</xdr:colOff>
      <xdr:row>17</xdr:row>
      <xdr:rowOff>155865</xdr:rowOff>
    </xdr:to>
    <xdr:sp macro="" textlink="">
      <xdr:nvSpPr>
        <xdr:cNvPr id="195" name="194 Y">
          <a:extLst>
            <a:ext uri="{FF2B5EF4-FFF2-40B4-BE49-F238E27FC236}">
              <a16:creationId xmlns:a16="http://schemas.microsoft.com/office/drawing/2014/main" id="{00000000-0008-0000-0200-0000C3000000}"/>
            </a:ext>
          </a:extLst>
        </xdr:cNvPr>
        <xdr:cNvSpPr/>
      </xdr:nvSpPr>
      <xdr:spPr>
        <a:xfrm>
          <a:off x="5901175" y="3140364"/>
          <a:ext cx="658812" cy="658814"/>
        </a:xfrm>
        <a:prstGeom prst="flowChartSummingJunction">
          <a:avLst/>
        </a:prstGeom>
        <a:gradFill flip="none" rotWithShape="1">
          <a:gsLst>
            <a:gs pos="15000">
              <a:schemeClr val="accent1">
                <a:tint val="66000"/>
                <a:satMod val="160000"/>
                <a:alpha val="0"/>
              </a:schemeClr>
            </a:gs>
            <a:gs pos="21000">
              <a:schemeClr val="accent3">
                <a:lumMod val="75000"/>
              </a:schemeClr>
            </a:gs>
            <a:gs pos="72000">
              <a:schemeClr val="accent1">
                <a:tint val="23500"/>
                <a:satMod val="160000"/>
                <a:alpha val="0"/>
              </a:schemeClr>
            </a:gs>
          </a:gsLst>
          <a:path path="circle">
            <a:fillToRect l="50000" t="50000" r="50000" b="50000"/>
          </a:path>
          <a:tileRect/>
        </a:gradFill>
        <a:ln>
          <a:solidFill>
            <a:srgbClr val="FF33CC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CO" sz="1100"/>
        </a:p>
      </xdr:txBody>
    </xdr:sp>
    <xdr:clientData/>
  </xdr:twoCellAnchor>
  <xdr:twoCellAnchor>
    <xdr:from>
      <xdr:col>57</xdr:col>
      <xdr:colOff>25977</xdr:colOff>
      <xdr:row>9</xdr:row>
      <xdr:rowOff>86591</xdr:rowOff>
    </xdr:from>
    <xdr:to>
      <xdr:col>61</xdr:col>
      <xdr:colOff>721</xdr:colOff>
      <xdr:row>13</xdr:row>
      <xdr:rowOff>53398</xdr:rowOff>
    </xdr:to>
    <xdr:sp macro="" textlink="">
      <xdr:nvSpPr>
        <xdr:cNvPr id="196" name="195 Y">
          <a:extLst>
            <a:ext uri="{FF2B5EF4-FFF2-40B4-BE49-F238E27FC236}">
              <a16:creationId xmlns:a16="http://schemas.microsoft.com/office/drawing/2014/main" id="{00000000-0008-0000-0200-0000C4000000}"/>
            </a:ext>
          </a:extLst>
        </xdr:cNvPr>
        <xdr:cNvSpPr/>
      </xdr:nvSpPr>
      <xdr:spPr>
        <a:xfrm>
          <a:off x="5812415" y="2015404"/>
          <a:ext cx="831994" cy="824057"/>
        </a:xfrm>
        <a:prstGeom prst="flowChartSummingJunction">
          <a:avLst/>
        </a:prstGeom>
        <a:gradFill flip="none" rotWithShape="1">
          <a:gsLst>
            <a:gs pos="0">
              <a:schemeClr val="accent1">
                <a:tint val="66000"/>
                <a:satMod val="160000"/>
                <a:alpha val="0"/>
              </a:schemeClr>
            </a:gs>
            <a:gs pos="23000">
              <a:schemeClr val="accent3">
                <a:lumMod val="75000"/>
              </a:schemeClr>
            </a:gs>
            <a:gs pos="84000">
              <a:schemeClr val="accent1">
                <a:tint val="23500"/>
                <a:satMod val="160000"/>
                <a:alpha val="0"/>
              </a:schemeClr>
            </a:gs>
          </a:gsLst>
          <a:path path="circle">
            <a:fillToRect l="50000" t="50000" r="50000" b="50000"/>
          </a:path>
          <a:tileRect/>
        </a:gradFill>
        <a:ln>
          <a:solidFill>
            <a:srgbClr val="FF006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CO" sz="1100"/>
        </a:p>
      </xdr:txBody>
    </xdr:sp>
    <xdr:clientData/>
  </xdr:twoCellAnchor>
  <xdr:twoCellAnchor>
    <xdr:from>
      <xdr:col>16</xdr:col>
      <xdr:colOff>142877</xdr:colOff>
      <xdr:row>34</xdr:row>
      <xdr:rowOff>107156</xdr:rowOff>
    </xdr:from>
    <xdr:to>
      <xdr:col>18</xdr:col>
      <xdr:colOff>76564</xdr:colOff>
      <xdr:row>36</xdr:row>
      <xdr:rowOff>83041</xdr:rowOff>
    </xdr:to>
    <xdr:sp macro="" textlink="">
      <xdr:nvSpPr>
        <xdr:cNvPr id="103" name="102 Estrella de 10 puntas">
          <a:extLst>
            <a:ext uri="{FF2B5EF4-FFF2-40B4-BE49-F238E27FC236}">
              <a16:creationId xmlns:a16="http://schemas.microsoft.com/office/drawing/2014/main" id="{00000000-0008-0000-0200-000067000000}"/>
            </a:ext>
          </a:extLst>
        </xdr:cNvPr>
        <xdr:cNvSpPr/>
      </xdr:nvSpPr>
      <xdr:spPr>
        <a:xfrm>
          <a:off x="3571877" y="7060406"/>
          <a:ext cx="362312" cy="356885"/>
        </a:xfrm>
        <a:prstGeom prst="star10">
          <a:avLst/>
        </a:prstGeom>
        <a:gradFill>
          <a:gsLst>
            <a:gs pos="0">
              <a:schemeClr val="accent3">
                <a:lumMod val="50000"/>
                <a:alpha val="0"/>
              </a:schemeClr>
            </a:gs>
            <a:gs pos="50000">
              <a:srgbClr val="FFFF00"/>
            </a:gs>
            <a:gs pos="65000">
              <a:srgbClr val="00B050"/>
            </a:gs>
          </a:gsLst>
          <a:path path="circle">
            <a:fillToRect l="50000" t="50000" r="50000" b="50000"/>
          </a:path>
        </a:gra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CO" sz="1100"/>
        </a:p>
      </xdr:txBody>
    </xdr:sp>
    <xdr:clientData/>
  </xdr:twoCellAnchor>
  <xdr:twoCellAnchor>
    <xdr:from>
      <xdr:col>17</xdr:col>
      <xdr:colOff>107156</xdr:colOff>
      <xdr:row>34</xdr:row>
      <xdr:rowOff>83344</xdr:rowOff>
    </xdr:from>
    <xdr:to>
      <xdr:col>19</xdr:col>
      <xdr:colOff>83042</xdr:colOff>
      <xdr:row>36</xdr:row>
      <xdr:rowOff>89373</xdr:rowOff>
    </xdr:to>
    <xdr:sp macro="" textlink="">
      <xdr:nvSpPr>
        <xdr:cNvPr id="104" name="103 Estrella de 12 puntas">
          <a:extLst>
            <a:ext uri="{FF2B5EF4-FFF2-40B4-BE49-F238E27FC236}">
              <a16:creationId xmlns:a16="http://schemas.microsoft.com/office/drawing/2014/main" id="{00000000-0008-0000-0200-000068000000}"/>
            </a:ext>
          </a:extLst>
        </xdr:cNvPr>
        <xdr:cNvSpPr/>
      </xdr:nvSpPr>
      <xdr:spPr>
        <a:xfrm>
          <a:off x="3750469" y="7036594"/>
          <a:ext cx="404511" cy="387029"/>
        </a:xfrm>
        <a:prstGeom prst="star12">
          <a:avLst/>
        </a:prstGeom>
        <a:gradFill>
          <a:gsLst>
            <a:gs pos="0">
              <a:schemeClr val="accent3">
                <a:lumMod val="50000"/>
                <a:alpha val="0"/>
              </a:schemeClr>
            </a:gs>
            <a:gs pos="50000">
              <a:srgbClr val="009900"/>
            </a:gs>
            <a:gs pos="100000">
              <a:schemeClr val="accent1">
                <a:tint val="23500"/>
                <a:satMod val="160000"/>
              </a:schemeClr>
            </a:gs>
          </a:gsLst>
          <a:path path="circle">
            <a:fillToRect l="50000" t="50000" r="50000" b="50000"/>
          </a:path>
        </a:gra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CO" sz="1100"/>
        </a:p>
      </xdr:txBody>
    </xdr:sp>
    <xdr:clientData/>
  </xdr:twoCellAnchor>
  <xdr:twoCellAnchor>
    <xdr:from>
      <xdr:col>1</xdr:col>
      <xdr:colOff>23813</xdr:colOff>
      <xdr:row>68</xdr:row>
      <xdr:rowOff>119063</xdr:rowOff>
    </xdr:from>
    <xdr:to>
      <xdr:col>8</xdr:col>
      <xdr:colOff>200025</xdr:colOff>
      <xdr:row>77</xdr:row>
      <xdr:rowOff>76346</xdr:rowOff>
    </xdr:to>
    <xdr:sp macro="" textlink="">
      <xdr:nvSpPr>
        <xdr:cNvPr id="105" name="104 Y">
          <a:extLst>
            <a:ext uri="{FF2B5EF4-FFF2-40B4-BE49-F238E27FC236}">
              <a16:creationId xmlns:a16="http://schemas.microsoft.com/office/drawing/2014/main" id="{00000000-0008-0000-0200-000069000000}"/>
            </a:ext>
          </a:extLst>
        </xdr:cNvPr>
        <xdr:cNvSpPr/>
      </xdr:nvSpPr>
      <xdr:spPr>
        <a:xfrm>
          <a:off x="238126" y="13549313"/>
          <a:ext cx="1676399" cy="1671783"/>
        </a:xfrm>
        <a:prstGeom prst="flowChartSummingJunction">
          <a:avLst/>
        </a:prstGeom>
        <a:gradFill flip="none" rotWithShape="1">
          <a:gsLst>
            <a:gs pos="4000">
              <a:schemeClr val="accent1">
                <a:tint val="66000"/>
                <a:satMod val="160000"/>
                <a:alpha val="0"/>
              </a:schemeClr>
            </a:gs>
            <a:gs pos="22000">
              <a:schemeClr val="accent3">
                <a:lumMod val="75000"/>
              </a:schemeClr>
            </a:gs>
            <a:gs pos="88000">
              <a:schemeClr val="accent1">
                <a:tint val="23500"/>
                <a:satMod val="160000"/>
                <a:alpha val="0"/>
              </a:schemeClr>
            </a:gs>
          </a:gsLst>
          <a:path path="circle">
            <a:fillToRect l="50000" t="50000" r="50000" b="50000"/>
          </a:path>
          <a:tileRect/>
        </a:gra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CO" sz="1100"/>
        </a:p>
      </xdr:txBody>
    </xdr:sp>
    <xdr:clientData/>
  </xdr:twoCellAnchor>
  <xdr:twoCellAnchor>
    <xdr:from>
      <xdr:col>9</xdr:col>
      <xdr:colOff>0</xdr:colOff>
      <xdr:row>70</xdr:row>
      <xdr:rowOff>166688</xdr:rowOff>
    </xdr:from>
    <xdr:to>
      <xdr:col>12</xdr:col>
      <xdr:colOff>206375</xdr:colOff>
      <xdr:row>75</xdr:row>
      <xdr:rowOff>38245</xdr:rowOff>
    </xdr:to>
    <xdr:sp macro="" textlink="">
      <xdr:nvSpPr>
        <xdr:cNvPr id="106" name="105 Explosión 1">
          <a:extLst>
            <a:ext uri="{FF2B5EF4-FFF2-40B4-BE49-F238E27FC236}">
              <a16:creationId xmlns:a16="http://schemas.microsoft.com/office/drawing/2014/main" id="{00000000-0008-0000-0200-00006A000000}"/>
            </a:ext>
          </a:extLst>
        </xdr:cNvPr>
        <xdr:cNvSpPr/>
      </xdr:nvSpPr>
      <xdr:spPr>
        <a:xfrm>
          <a:off x="1928813" y="13977938"/>
          <a:ext cx="849312" cy="824057"/>
        </a:xfrm>
        <a:prstGeom prst="irregularSeal1">
          <a:avLst/>
        </a:prstGeom>
        <a:gradFill>
          <a:gsLst>
            <a:gs pos="12000">
              <a:schemeClr val="accent3">
                <a:lumMod val="50000"/>
                <a:alpha val="0"/>
              </a:schemeClr>
            </a:gs>
            <a:gs pos="15000">
              <a:srgbClr val="749802"/>
            </a:gs>
            <a:gs pos="83000">
              <a:schemeClr val="accent1">
                <a:tint val="23500"/>
                <a:satMod val="160000"/>
                <a:alpha val="0"/>
              </a:schemeClr>
            </a:gs>
          </a:gsLst>
          <a:path path="circle">
            <a:fillToRect l="50000" t="50000" r="50000" b="50000"/>
          </a:path>
        </a:gradFill>
        <a:ln>
          <a:solidFill>
            <a:schemeClr val="bg2">
              <a:lumMod val="2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CO" sz="1100"/>
        </a:p>
      </xdr:txBody>
    </xdr:sp>
    <xdr:clientData/>
  </xdr:twoCellAnchor>
  <xdr:twoCellAnchor>
    <xdr:from>
      <xdr:col>11</xdr:col>
      <xdr:colOff>47655</xdr:colOff>
      <xdr:row>68</xdr:row>
      <xdr:rowOff>119078</xdr:rowOff>
    </xdr:from>
    <xdr:to>
      <xdr:col>18</xdr:col>
      <xdr:colOff>190531</xdr:colOff>
      <xdr:row>77</xdr:row>
      <xdr:rowOff>70013</xdr:rowOff>
    </xdr:to>
    <xdr:sp macro="" textlink="">
      <xdr:nvSpPr>
        <xdr:cNvPr id="107" name="106 Estrella de 12 puntas">
          <a:extLst>
            <a:ext uri="{FF2B5EF4-FFF2-40B4-BE49-F238E27FC236}">
              <a16:creationId xmlns:a16="http://schemas.microsoft.com/office/drawing/2014/main" id="{00000000-0008-0000-0200-00006B000000}"/>
            </a:ext>
          </a:extLst>
        </xdr:cNvPr>
        <xdr:cNvSpPr/>
      </xdr:nvSpPr>
      <xdr:spPr>
        <a:xfrm>
          <a:off x="2405093" y="13549328"/>
          <a:ext cx="1643063" cy="1665435"/>
        </a:xfrm>
        <a:prstGeom prst="star12">
          <a:avLst/>
        </a:prstGeom>
        <a:gradFill>
          <a:gsLst>
            <a:gs pos="0">
              <a:schemeClr val="accent3">
                <a:lumMod val="50000"/>
                <a:alpha val="0"/>
              </a:schemeClr>
            </a:gs>
            <a:gs pos="12000">
              <a:srgbClr val="009900"/>
            </a:gs>
            <a:gs pos="73000">
              <a:schemeClr val="accent1">
                <a:tint val="23500"/>
                <a:satMod val="160000"/>
                <a:alpha val="0"/>
              </a:schemeClr>
            </a:gs>
          </a:gsLst>
          <a:path path="circle">
            <a:fillToRect l="50000" t="50000" r="50000" b="50000"/>
          </a:path>
        </a:gra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CO" sz="1100"/>
        </a:p>
      </xdr:txBody>
    </xdr:sp>
    <xdr:clientData/>
  </xdr:twoCellAnchor>
  <xdr:twoCellAnchor>
    <xdr:from>
      <xdr:col>17</xdr:col>
      <xdr:colOff>12</xdr:colOff>
      <xdr:row>71</xdr:row>
      <xdr:rowOff>11878</xdr:rowOff>
    </xdr:from>
    <xdr:to>
      <xdr:col>20</xdr:col>
      <xdr:colOff>206387</xdr:colOff>
      <xdr:row>75</xdr:row>
      <xdr:rowOff>73935</xdr:rowOff>
    </xdr:to>
    <xdr:sp macro="" textlink="">
      <xdr:nvSpPr>
        <xdr:cNvPr id="110" name="109 Explosión 1">
          <a:extLst>
            <a:ext uri="{FF2B5EF4-FFF2-40B4-BE49-F238E27FC236}">
              <a16:creationId xmlns:a16="http://schemas.microsoft.com/office/drawing/2014/main" id="{00000000-0008-0000-0200-00006E000000}"/>
            </a:ext>
          </a:extLst>
        </xdr:cNvPr>
        <xdr:cNvSpPr/>
      </xdr:nvSpPr>
      <xdr:spPr>
        <a:xfrm>
          <a:off x="3643325" y="14013628"/>
          <a:ext cx="849312" cy="824057"/>
        </a:xfrm>
        <a:prstGeom prst="irregularSeal1">
          <a:avLst/>
        </a:prstGeom>
        <a:gradFill>
          <a:gsLst>
            <a:gs pos="12000">
              <a:schemeClr val="accent3">
                <a:lumMod val="50000"/>
                <a:alpha val="0"/>
              </a:schemeClr>
            </a:gs>
            <a:gs pos="15000">
              <a:srgbClr val="749802"/>
            </a:gs>
            <a:gs pos="83000">
              <a:schemeClr val="accent1">
                <a:tint val="23500"/>
                <a:satMod val="160000"/>
                <a:alpha val="0"/>
              </a:schemeClr>
            </a:gs>
          </a:gsLst>
          <a:path path="circle">
            <a:fillToRect l="50000" t="50000" r="50000" b="50000"/>
          </a:path>
        </a:gradFill>
        <a:ln>
          <a:solidFill>
            <a:schemeClr val="bg2">
              <a:lumMod val="2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CO" sz="1100"/>
        </a:p>
      </xdr:txBody>
    </xdr:sp>
    <xdr:clientData/>
  </xdr:twoCellAnchor>
  <xdr:twoCellAnchor>
    <xdr:from>
      <xdr:col>21</xdr:col>
      <xdr:colOff>23811</xdr:colOff>
      <xdr:row>68</xdr:row>
      <xdr:rowOff>130970</xdr:rowOff>
    </xdr:from>
    <xdr:to>
      <xdr:col>28</xdr:col>
      <xdr:colOff>200023</xdr:colOff>
      <xdr:row>77</xdr:row>
      <xdr:rowOff>88253</xdr:rowOff>
    </xdr:to>
    <xdr:sp macro="" textlink="">
      <xdr:nvSpPr>
        <xdr:cNvPr id="111" name="110 Y">
          <a:extLst>
            <a:ext uri="{FF2B5EF4-FFF2-40B4-BE49-F238E27FC236}">
              <a16:creationId xmlns:a16="http://schemas.microsoft.com/office/drawing/2014/main" id="{00000000-0008-0000-0200-00006F000000}"/>
            </a:ext>
          </a:extLst>
        </xdr:cNvPr>
        <xdr:cNvSpPr/>
      </xdr:nvSpPr>
      <xdr:spPr>
        <a:xfrm>
          <a:off x="4524374" y="13561220"/>
          <a:ext cx="1676399" cy="1671783"/>
        </a:xfrm>
        <a:prstGeom prst="flowChartSummingJunction">
          <a:avLst/>
        </a:prstGeom>
        <a:gradFill flip="none" rotWithShape="1">
          <a:gsLst>
            <a:gs pos="4000">
              <a:schemeClr val="accent1">
                <a:tint val="66000"/>
                <a:satMod val="160000"/>
                <a:alpha val="0"/>
              </a:schemeClr>
            </a:gs>
            <a:gs pos="22000">
              <a:schemeClr val="accent3">
                <a:lumMod val="75000"/>
              </a:schemeClr>
            </a:gs>
            <a:gs pos="88000">
              <a:schemeClr val="accent1">
                <a:tint val="23500"/>
                <a:satMod val="160000"/>
                <a:alpha val="0"/>
              </a:schemeClr>
            </a:gs>
          </a:gsLst>
          <a:path path="circle">
            <a:fillToRect l="50000" t="50000" r="50000" b="50000"/>
          </a:path>
          <a:tileRect/>
        </a:gra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CO" sz="1100"/>
        </a:p>
      </xdr:txBody>
    </xdr:sp>
    <xdr:clientData/>
  </xdr:twoCellAnchor>
  <xdr:twoCellAnchor>
    <xdr:from>
      <xdr:col>15</xdr:col>
      <xdr:colOff>71458</xdr:colOff>
      <xdr:row>65</xdr:row>
      <xdr:rowOff>107156</xdr:rowOff>
    </xdr:from>
    <xdr:to>
      <xdr:col>19</xdr:col>
      <xdr:colOff>202410</xdr:colOff>
      <xdr:row>70</xdr:row>
      <xdr:rowOff>109662</xdr:rowOff>
    </xdr:to>
    <xdr:sp macro="" textlink="">
      <xdr:nvSpPr>
        <xdr:cNvPr id="123" name="122 Y">
          <a:extLst>
            <a:ext uri="{FF2B5EF4-FFF2-40B4-BE49-F238E27FC236}">
              <a16:creationId xmlns:a16="http://schemas.microsoft.com/office/drawing/2014/main" id="{00000000-0008-0000-0200-00007B000000}"/>
            </a:ext>
          </a:extLst>
        </xdr:cNvPr>
        <xdr:cNvSpPr/>
      </xdr:nvSpPr>
      <xdr:spPr>
        <a:xfrm>
          <a:off x="3286146" y="12965906"/>
          <a:ext cx="988202" cy="955006"/>
        </a:xfrm>
        <a:prstGeom prst="flowChartSummingJunction">
          <a:avLst/>
        </a:prstGeom>
        <a:gradFill flip="none" rotWithShape="1">
          <a:gsLst>
            <a:gs pos="0">
              <a:schemeClr val="accent1">
                <a:tint val="66000"/>
                <a:satMod val="160000"/>
                <a:alpha val="0"/>
              </a:schemeClr>
            </a:gs>
            <a:gs pos="23000">
              <a:schemeClr val="accent3">
                <a:lumMod val="75000"/>
              </a:schemeClr>
            </a:gs>
            <a:gs pos="84000">
              <a:schemeClr val="accent1">
                <a:tint val="23500"/>
                <a:satMod val="160000"/>
                <a:alpha val="0"/>
              </a:schemeClr>
            </a:gs>
          </a:gsLst>
          <a:path path="circle">
            <a:fillToRect l="50000" t="50000" r="50000" b="50000"/>
          </a:path>
          <a:tileRect/>
        </a:gradFill>
        <a:ln>
          <a:solidFill>
            <a:srgbClr val="FF006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CO" sz="1100"/>
        </a:p>
      </xdr:txBody>
    </xdr:sp>
    <xdr:clientData/>
  </xdr:twoCellAnchor>
  <xdr:twoCellAnchor>
    <xdr:from>
      <xdr:col>19</xdr:col>
      <xdr:colOff>166687</xdr:colOff>
      <xdr:row>65</xdr:row>
      <xdr:rowOff>107156</xdr:rowOff>
    </xdr:from>
    <xdr:to>
      <xdr:col>24</xdr:col>
      <xdr:colOff>83327</xdr:colOff>
      <xdr:row>70</xdr:row>
      <xdr:rowOff>109662</xdr:rowOff>
    </xdr:to>
    <xdr:sp macro="" textlink="">
      <xdr:nvSpPr>
        <xdr:cNvPr id="124" name="123 Y">
          <a:extLst>
            <a:ext uri="{FF2B5EF4-FFF2-40B4-BE49-F238E27FC236}">
              <a16:creationId xmlns:a16="http://schemas.microsoft.com/office/drawing/2014/main" id="{00000000-0008-0000-0200-00007C000000}"/>
            </a:ext>
          </a:extLst>
        </xdr:cNvPr>
        <xdr:cNvSpPr/>
      </xdr:nvSpPr>
      <xdr:spPr>
        <a:xfrm>
          <a:off x="4238625" y="12965906"/>
          <a:ext cx="988202" cy="955006"/>
        </a:xfrm>
        <a:prstGeom prst="flowChartSummingJunction">
          <a:avLst/>
        </a:prstGeom>
        <a:gradFill flip="none" rotWithShape="1">
          <a:gsLst>
            <a:gs pos="0">
              <a:schemeClr val="accent1">
                <a:tint val="66000"/>
                <a:satMod val="160000"/>
                <a:alpha val="0"/>
              </a:schemeClr>
            </a:gs>
            <a:gs pos="23000">
              <a:schemeClr val="accent3">
                <a:lumMod val="75000"/>
              </a:schemeClr>
            </a:gs>
            <a:gs pos="84000">
              <a:schemeClr val="accent1">
                <a:tint val="23500"/>
                <a:satMod val="160000"/>
                <a:alpha val="0"/>
              </a:schemeClr>
            </a:gs>
          </a:gsLst>
          <a:path path="circle">
            <a:fillToRect l="50000" t="50000" r="50000" b="50000"/>
          </a:path>
          <a:tileRect/>
        </a:gradFill>
        <a:ln>
          <a:solidFill>
            <a:srgbClr val="FF006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CO" sz="1100"/>
        </a:p>
      </xdr:txBody>
    </xdr:sp>
    <xdr:clientData/>
  </xdr:twoCellAnchor>
  <xdr:twoCellAnchor>
    <xdr:from>
      <xdr:col>10</xdr:col>
      <xdr:colOff>47628</xdr:colOff>
      <xdr:row>65</xdr:row>
      <xdr:rowOff>107156</xdr:rowOff>
    </xdr:from>
    <xdr:to>
      <xdr:col>14</xdr:col>
      <xdr:colOff>178580</xdr:colOff>
      <xdr:row>70</xdr:row>
      <xdr:rowOff>109662</xdr:rowOff>
    </xdr:to>
    <xdr:sp macro="" textlink="">
      <xdr:nvSpPr>
        <xdr:cNvPr id="125" name="124 Y">
          <a:extLst>
            <a:ext uri="{FF2B5EF4-FFF2-40B4-BE49-F238E27FC236}">
              <a16:creationId xmlns:a16="http://schemas.microsoft.com/office/drawing/2014/main" id="{00000000-0008-0000-0200-00007D000000}"/>
            </a:ext>
          </a:extLst>
        </xdr:cNvPr>
        <xdr:cNvSpPr/>
      </xdr:nvSpPr>
      <xdr:spPr>
        <a:xfrm>
          <a:off x="2190753" y="12965906"/>
          <a:ext cx="988202" cy="955006"/>
        </a:xfrm>
        <a:prstGeom prst="flowChartSummingJunction">
          <a:avLst/>
        </a:prstGeom>
        <a:gradFill flip="none" rotWithShape="1">
          <a:gsLst>
            <a:gs pos="0">
              <a:schemeClr val="accent1">
                <a:tint val="66000"/>
                <a:satMod val="160000"/>
                <a:alpha val="0"/>
              </a:schemeClr>
            </a:gs>
            <a:gs pos="23000">
              <a:schemeClr val="accent3">
                <a:lumMod val="75000"/>
              </a:schemeClr>
            </a:gs>
            <a:gs pos="84000">
              <a:schemeClr val="accent1">
                <a:tint val="23500"/>
                <a:satMod val="160000"/>
                <a:alpha val="0"/>
              </a:schemeClr>
            </a:gs>
          </a:gsLst>
          <a:path path="circle">
            <a:fillToRect l="50000" t="50000" r="50000" b="50000"/>
          </a:path>
          <a:tileRect/>
        </a:gradFill>
        <a:ln>
          <a:solidFill>
            <a:srgbClr val="FF006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CO" sz="1100"/>
        </a:p>
      </xdr:txBody>
    </xdr:sp>
    <xdr:clientData/>
  </xdr:twoCellAnchor>
  <xdr:twoCellAnchor>
    <xdr:from>
      <xdr:col>5</xdr:col>
      <xdr:colOff>178594</xdr:colOff>
      <xdr:row>65</xdr:row>
      <xdr:rowOff>107156</xdr:rowOff>
    </xdr:from>
    <xdr:to>
      <xdr:col>10</xdr:col>
      <xdr:colOff>95234</xdr:colOff>
      <xdr:row>70</xdr:row>
      <xdr:rowOff>109662</xdr:rowOff>
    </xdr:to>
    <xdr:sp macro="" textlink="">
      <xdr:nvSpPr>
        <xdr:cNvPr id="126" name="125 Y">
          <a:extLst>
            <a:ext uri="{FF2B5EF4-FFF2-40B4-BE49-F238E27FC236}">
              <a16:creationId xmlns:a16="http://schemas.microsoft.com/office/drawing/2014/main" id="{00000000-0008-0000-0200-00007E000000}"/>
            </a:ext>
          </a:extLst>
        </xdr:cNvPr>
        <xdr:cNvSpPr/>
      </xdr:nvSpPr>
      <xdr:spPr>
        <a:xfrm>
          <a:off x="1250157" y="12965906"/>
          <a:ext cx="988202" cy="955006"/>
        </a:xfrm>
        <a:prstGeom prst="flowChartSummingJunction">
          <a:avLst/>
        </a:prstGeom>
        <a:gradFill flip="none" rotWithShape="1">
          <a:gsLst>
            <a:gs pos="0">
              <a:schemeClr val="accent1">
                <a:tint val="66000"/>
                <a:satMod val="160000"/>
                <a:alpha val="0"/>
              </a:schemeClr>
            </a:gs>
            <a:gs pos="23000">
              <a:schemeClr val="accent3">
                <a:lumMod val="75000"/>
              </a:schemeClr>
            </a:gs>
            <a:gs pos="84000">
              <a:schemeClr val="accent1">
                <a:tint val="23500"/>
                <a:satMod val="160000"/>
                <a:alpha val="0"/>
              </a:schemeClr>
            </a:gs>
          </a:gsLst>
          <a:path path="circle">
            <a:fillToRect l="50000" t="50000" r="50000" b="50000"/>
          </a:path>
          <a:tileRect/>
        </a:gradFill>
        <a:ln>
          <a:solidFill>
            <a:srgbClr val="FF006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CO" sz="1100"/>
        </a:p>
      </xdr:txBody>
    </xdr:sp>
    <xdr:clientData/>
  </xdr:twoCellAnchor>
  <xdr:twoCellAnchor>
    <xdr:from>
      <xdr:col>0</xdr:col>
      <xdr:colOff>0</xdr:colOff>
      <xdr:row>65</xdr:row>
      <xdr:rowOff>95250</xdr:rowOff>
    </xdr:from>
    <xdr:to>
      <xdr:col>4</xdr:col>
      <xdr:colOff>130952</xdr:colOff>
      <xdr:row>70</xdr:row>
      <xdr:rowOff>97756</xdr:rowOff>
    </xdr:to>
    <xdr:sp macro="" textlink="">
      <xdr:nvSpPr>
        <xdr:cNvPr id="127" name="126 Y">
          <a:extLst>
            <a:ext uri="{FF2B5EF4-FFF2-40B4-BE49-F238E27FC236}">
              <a16:creationId xmlns:a16="http://schemas.microsoft.com/office/drawing/2014/main" id="{00000000-0008-0000-0200-00007F000000}"/>
            </a:ext>
          </a:extLst>
        </xdr:cNvPr>
        <xdr:cNvSpPr/>
      </xdr:nvSpPr>
      <xdr:spPr>
        <a:xfrm>
          <a:off x="0" y="12954000"/>
          <a:ext cx="988202" cy="955006"/>
        </a:xfrm>
        <a:prstGeom prst="flowChartSummingJunction">
          <a:avLst/>
        </a:prstGeom>
        <a:gradFill flip="none" rotWithShape="1">
          <a:gsLst>
            <a:gs pos="0">
              <a:schemeClr val="accent1">
                <a:tint val="66000"/>
                <a:satMod val="160000"/>
                <a:alpha val="0"/>
              </a:schemeClr>
            </a:gs>
            <a:gs pos="23000">
              <a:schemeClr val="accent3">
                <a:lumMod val="75000"/>
              </a:schemeClr>
            </a:gs>
            <a:gs pos="84000">
              <a:schemeClr val="accent1">
                <a:tint val="23500"/>
                <a:satMod val="160000"/>
                <a:alpha val="0"/>
              </a:schemeClr>
            </a:gs>
          </a:gsLst>
          <a:path path="circle">
            <a:fillToRect l="50000" t="50000" r="50000" b="50000"/>
          </a:path>
          <a:tileRect/>
        </a:gradFill>
        <a:ln>
          <a:solidFill>
            <a:srgbClr val="FF006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CO" sz="1100"/>
        </a:p>
      </xdr:txBody>
    </xdr:sp>
    <xdr:clientData/>
  </xdr:twoCellAnchor>
  <xdr:twoCellAnchor>
    <xdr:from>
      <xdr:col>25</xdr:col>
      <xdr:colOff>154782</xdr:colOff>
      <xdr:row>65</xdr:row>
      <xdr:rowOff>107156</xdr:rowOff>
    </xdr:from>
    <xdr:to>
      <xdr:col>30</xdr:col>
      <xdr:colOff>71422</xdr:colOff>
      <xdr:row>70</xdr:row>
      <xdr:rowOff>109662</xdr:rowOff>
    </xdr:to>
    <xdr:sp macro="" textlink="">
      <xdr:nvSpPr>
        <xdr:cNvPr id="128" name="127 Y">
          <a:extLst>
            <a:ext uri="{FF2B5EF4-FFF2-40B4-BE49-F238E27FC236}">
              <a16:creationId xmlns:a16="http://schemas.microsoft.com/office/drawing/2014/main" id="{00000000-0008-0000-0200-000080000000}"/>
            </a:ext>
          </a:extLst>
        </xdr:cNvPr>
        <xdr:cNvSpPr/>
      </xdr:nvSpPr>
      <xdr:spPr>
        <a:xfrm>
          <a:off x="5512595" y="12965906"/>
          <a:ext cx="988202" cy="955006"/>
        </a:xfrm>
        <a:prstGeom prst="flowChartSummingJunction">
          <a:avLst/>
        </a:prstGeom>
        <a:gradFill flip="none" rotWithShape="1">
          <a:gsLst>
            <a:gs pos="0">
              <a:schemeClr val="accent1">
                <a:tint val="66000"/>
                <a:satMod val="160000"/>
                <a:alpha val="0"/>
              </a:schemeClr>
            </a:gs>
            <a:gs pos="23000">
              <a:schemeClr val="accent3">
                <a:lumMod val="75000"/>
              </a:schemeClr>
            </a:gs>
            <a:gs pos="84000">
              <a:schemeClr val="accent1">
                <a:tint val="23500"/>
                <a:satMod val="160000"/>
                <a:alpha val="0"/>
              </a:schemeClr>
            </a:gs>
          </a:gsLst>
          <a:path path="circle">
            <a:fillToRect l="50000" t="50000" r="50000" b="50000"/>
          </a:path>
          <a:tileRect/>
        </a:gradFill>
        <a:ln>
          <a:solidFill>
            <a:srgbClr val="FF006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CO" sz="1100"/>
        </a:p>
      </xdr:txBody>
    </xdr:sp>
    <xdr:clientData/>
  </xdr:twoCellAnchor>
  <xdr:twoCellAnchor>
    <xdr:from>
      <xdr:col>0</xdr:col>
      <xdr:colOff>95250</xdr:colOff>
      <xdr:row>61</xdr:row>
      <xdr:rowOff>71437</xdr:rowOff>
    </xdr:from>
    <xdr:to>
      <xdr:col>3</xdr:col>
      <xdr:colOff>111124</xdr:colOff>
      <xdr:row>64</xdr:row>
      <xdr:rowOff>158751</xdr:rowOff>
    </xdr:to>
    <xdr:sp macro="" textlink="">
      <xdr:nvSpPr>
        <xdr:cNvPr id="129" name="128 Y">
          <a:extLst>
            <a:ext uri="{FF2B5EF4-FFF2-40B4-BE49-F238E27FC236}">
              <a16:creationId xmlns:a16="http://schemas.microsoft.com/office/drawing/2014/main" id="{00000000-0008-0000-0200-000081000000}"/>
            </a:ext>
          </a:extLst>
        </xdr:cNvPr>
        <xdr:cNvSpPr/>
      </xdr:nvSpPr>
      <xdr:spPr>
        <a:xfrm>
          <a:off x="95250" y="12168187"/>
          <a:ext cx="658812" cy="658814"/>
        </a:xfrm>
        <a:prstGeom prst="flowChartSummingJunction">
          <a:avLst/>
        </a:prstGeom>
        <a:gradFill flip="none" rotWithShape="1">
          <a:gsLst>
            <a:gs pos="15000">
              <a:schemeClr val="accent1">
                <a:tint val="66000"/>
                <a:satMod val="160000"/>
                <a:alpha val="0"/>
              </a:schemeClr>
            </a:gs>
            <a:gs pos="21000">
              <a:schemeClr val="accent3">
                <a:lumMod val="75000"/>
              </a:schemeClr>
            </a:gs>
            <a:gs pos="72000">
              <a:schemeClr val="accent1">
                <a:tint val="23500"/>
                <a:satMod val="160000"/>
                <a:alpha val="0"/>
              </a:schemeClr>
            </a:gs>
          </a:gsLst>
          <a:path path="circle">
            <a:fillToRect l="50000" t="50000" r="50000" b="50000"/>
          </a:path>
          <a:tileRect/>
        </a:gradFill>
        <a:ln>
          <a:solidFill>
            <a:srgbClr val="FF33CC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CO" sz="1100"/>
        </a:p>
      </xdr:txBody>
    </xdr:sp>
    <xdr:clientData/>
  </xdr:twoCellAnchor>
  <xdr:twoCellAnchor>
    <xdr:from>
      <xdr:col>3</xdr:col>
      <xdr:colOff>104775</xdr:colOff>
      <xdr:row>61</xdr:row>
      <xdr:rowOff>57149</xdr:rowOff>
    </xdr:from>
    <xdr:to>
      <xdr:col>6</xdr:col>
      <xdr:colOff>120650</xdr:colOff>
      <xdr:row>64</xdr:row>
      <xdr:rowOff>144463</xdr:rowOff>
    </xdr:to>
    <xdr:sp macro="" textlink="">
      <xdr:nvSpPr>
        <xdr:cNvPr id="130" name="129 Y">
          <a:extLst>
            <a:ext uri="{FF2B5EF4-FFF2-40B4-BE49-F238E27FC236}">
              <a16:creationId xmlns:a16="http://schemas.microsoft.com/office/drawing/2014/main" id="{00000000-0008-0000-0200-000082000000}"/>
            </a:ext>
          </a:extLst>
        </xdr:cNvPr>
        <xdr:cNvSpPr/>
      </xdr:nvSpPr>
      <xdr:spPr>
        <a:xfrm>
          <a:off x="747713" y="12153899"/>
          <a:ext cx="658812" cy="658814"/>
        </a:xfrm>
        <a:prstGeom prst="flowChartSummingJunction">
          <a:avLst/>
        </a:prstGeom>
        <a:gradFill flip="none" rotWithShape="1">
          <a:gsLst>
            <a:gs pos="15000">
              <a:schemeClr val="accent1">
                <a:tint val="66000"/>
                <a:satMod val="160000"/>
                <a:alpha val="0"/>
              </a:schemeClr>
            </a:gs>
            <a:gs pos="21000">
              <a:schemeClr val="accent3">
                <a:lumMod val="75000"/>
              </a:schemeClr>
            </a:gs>
            <a:gs pos="72000">
              <a:schemeClr val="accent1">
                <a:tint val="23500"/>
                <a:satMod val="160000"/>
                <a:alpha val="0"/>
              </a:schemeClr>
            </a:gs>
          </a:gsLst>
          <a:path path="circle">
            <a:fillToRect l="50000" t="50000" r="50000" b="50000"/>
          </a:path>
          <a:tileRect/>
        </a:gradFill>
        <a:ln>
          <a:solidFill>
            <a:srgbClr val="FF33CC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CO" sz="1100"/>
        </a:p>
      </xdr:txBody>
    </xdr:sp>
    <xdr:clientData/>
  </xdr:twoCellAnchor>
  <xdr:twoCellAnchor>
    <xdr:from>
      <xdr:col>6</xdr:col>
      <xdr:colOff>90487</xdr:colOff>
      <xdr:row>61</xdr:row>
      <xdr:rowOff>54768</xdr:rowOff>
    </xdr:from>
    <xdr:to>
      <xdr:col>9</xdr:col>
      <xdr:colOff>106361</xdr:colOff>
      <xdr:row>64</xdr:row>
      <xdr:rowOff>142082</xdr:rowOff>
    </xdr:to>
    <xdr:sp macro="" textlink="">
      <xdr:nvSpPr>
        <xdr:cNvPr id="131" name="130 Y">
          <a:extLst>
            <a:ext uri="{FF2B5EF4-FFF2-40B4-BE49-F238E27FC236}">
              <a16:creationId xmlns:a16="http://schemas.microsoft.com/office/drawing/2014/main" id="{00000000-0008-0000-0200-000083000000}"/>
            </a:ext>
          </a:extLst>
        </xdr:cNvPr>
        <xdr:cNvSpPr/>
      </xdr:nvSpPr>
      <xdr:spPr>
        <a:xfrm>
          <a:off x="1376362" y="12151518"/>
          <a:ext cx="658812" cy="658814"/>
        </a:xfrm>
        <a:prstGeom prst="flowChartSummingJunction">
          <a:avLst/>
        </a:prstGeom>
        <a:gradFill flip="none" rotWithShape="1">
          <a:gsLst>
            <a:gs pos="15000">
              <a:schemeClr val="accent1">
                <a:tint val="66000"/>
                <a:satMod val="160000"/>
                <a:alpha val="0"/>
              </a:schemeClr>
            </a:gs>
            <a:gs pos="21000">
              <a:schemeClr val="accent3">
                <a:lumMod val="75000"/>
              </a:schemeClr>
            </a:gs>
            <a:gs pos="72000">
              <a:schemeClr val="accent1">
                <a:tint val="23500"/>
                <a:satMod val="160000"/>
                <a:alpha val="0"/>
              </a:schemeClr>
            </a:gs>
          </a:gsLst>
          <a:path path="circle">
            <a:fillToRect l="50000" t="50000" r="50000" b="50000"/>
          </a:path>
          <a:tileRect/>
        </a:gradFill>
        <a:ln>
          <a:solidFill>
            <a:srgbClr val="FF33CC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CO" sz="1100"/>
        </a:p>
      </xdr:txBody>
    </xdr:sp>
    <xdr:clientData/>
  </xdr:twoCellAnchor>
  <xdr:twoCellAnchor>
    <xdr:from>
      <xdr:col>9</xdr:col>
      <xdr:colOff>100012</xdr:colOff>
      <xdr:row>61</xdr:row>
      <xdr:rowOff>76200</xdr:rowOff>
    </xdr:from>
    <xdr:to>
      <xdr:col>12</xdr:col>
      <xdr:colOff>115887</xdr:colOff>
      <xdr:row>64</xdr:row>
      <xdr:rowOff>163514</xdr:rowOff>
    </xdr:to>
    <xdr:sp macro="" textlink="">
      <xdr:nvSpPr>
        <xdr:cNvPr id="132" name="131 Y">
          <a:extLst>
            <a:ext uri="{FF2B5EF4-FFF2-40B4-BE49-F238E27FC236}">
              <a16:creationId xmlns:a16="http://schemas.microsoft.com/office/drawing/2014/main" id="{00000000-0008-0000-0200-000084000000}"/>
            </a:ext>
          </a:extLst>
        </xdr:cNvPr>
        <xdr:cNvSpPr/>
      </xdr:nvSpPr>
      <xdr:spPr>
        <a:xfrm>
          <a:off x="2028825" y="12172950"/>
          <a:ext cx="658812" cy="658814"/>
        </a:xfrm>
        <a:prstGeom prst="flowChartSummingJunction">
          <a:avLst/>
        </a:prstGeom>
        <a:gradFill flip="none" rotWithShape="1">
          <a:gsLst>
            <a:gs pos="15000">
              <a:schemeClr val="accent1">
                <a:tint val="66000"/>
                <a:satMod val="160000"/>
                <a:alpha val="0"/>
              </a:schemeClr>
            </a:gs>
            <a:gs pos="21000">
              <a:schemeClr val="accent3">
                <a:lumMod val="75000"/>
              </a:schemeClr>
            </a:gs>
            <a:gs pos="72000">
              <a:schemeClr val="accent1">
                <a:tint val="23500"/>
                <a:satMod val="160000"/>
                <a:alpha val="0"/>
              </a:schemeClr>
            </a:gs>
          </a:gsLst>
          <a:path path="circle">
            <a:fillToRect l="50000" t="50000" r="50000" b="50000"/>
          </a:path>
          <a:tileRect/>
        </a:gradFill>
        <a:ln>
          <a:solidFill>
            <a:srgbClr val="FF33CC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CO" sz="1100"/>
        </a:p>
      </xdr:txBody>
    </xdr:sp>
    <xdr:clientData/>
  </xdr:twoCellAnchor>
  <xdr:twoCellAnchor>
    <xdr:from>
      <xdr:col>12</xdr:col>
      <xdr:colOff>109537</xdr:colOff>
      <xdr:row>61</xdr:row>
      <xdr:rowOff>61913</xdr:rowOff>
    </xdr:from>
    <xdr:to>
      <xdr:col>15</xdr:col>
      <xdr:colOff>125411</xdr:colOff>
      <xdr:row>64</xdr:row>
      <xdr:rowOff>149227</xdr:rowOff>
    </xdr:to>
    <xdr:sp macro="" textlink="">
      <xdr:nvSpPr>
        <xdr:cNvPr id="133" name="132 Y">
          <a:extLst>
            <a:ext uri="{FF2B5EF4-FFF2-40B4-BE49-F238E27FC236}">
              <a16:creationId xmlns:a16="http://schemas.microsoft.com/office/drawing/2014/main" id="{00000000-0008-0000-0200-000085000000}"/>
            </a:ext>
          </a:extLst>
        </xdr:cNvPr>
        <xdr:cNvSpPr/>
      </xdr:nvSpPr>
      <xdr:spPr>
        <a:xfrm>
          <a:off x="2681287" y="12158663"/>
          <a:ext cx="658812" cy="658814"/>
        </a:xfrm>
        <a:prstGeom prst="flowChartSummingJunction">
          <a:avLst/>
        </a:prstGeom>
        <a:gradFill flip="none" rotWithShape="1">
          <a:gsLst>
            <a:gs pos="15000">
              <a:schemeClr val="accent1">
                <a:tint val="66000"/>
                <a:satMod val="160000"/>
                <a:alpha val="0"/>
              </a:schemeClr>
            </a:gs>
            <a:gs pos="21000">
              <a:schemeClr val="accent3">
                <a:lumMod val="75000"/>
              </a:schemeClr>
            </a:gs>
            <a:gs pos="72000">
              <a:schemeClr val="accent1">
                <a:tint val="23500"/>
                <a:satMod val="160000"/>
                <a:alpha val="0"/>
              </a:schemeClr>
            </a:gs>
          </a:gsLst>
          <a:path path="circle">
            <a:fillToRect l="50000" t="50000" r="50000" b="50000"/>
          </a:path>
          <a:tileRect/>
        </a:gradFill>
        <a:ln>
          <a:solidFill>
            <a:srgbClr val="FF33CC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CO" sz="1100"/>
        </a:p>
      </xdr:txBody>
    </xdr:sp>
    <xdr:clientData/>
  </xdr:twoCellAnchor>
  <xdr:twoCellAnchor>
    <xdr:from>
      <xdr:col>15</xdr:col>
      <xdr:colOff>107156</xdr:colOff>
      <xdr:row>61</xdr:row>
      <xdr:rowOff>71437</xdr:rowOff>
    </xdr:from>
    <xdr:to>
      <xdr:col>18</xdr:col>
      <xdr:colOff>123031</xdr:colOff>
      <xdr:row>64</xdr:row>
      <xdr:rowOff>158751</xdr:rowOff>
    </xdr:to>
    <xdr:sp macro="" textlink="">
      <xdr:nvSpPr>
        <xdr:cNvPr id="134" name="133 Y">
          <a:extLst>
            <a:ext uri="{FF2B5EF4-FFF2-40B4-BE49-F238E27FC236}">
              <a16:creationId xmlns:a16="http://schemas.microsoft.com/office/drawing/2014/main" id="{00000000-0008-0000-0200-000086000000}"/>
            </a:ext>
          </a:extLst>
        </xdr:cNvPr>
        <xdr:cNvSpPr/>
      </xdr:nvSpPr>
      <xdr:spPr>
        <a:xfrm>
          <a:off x="3321844" y="12168187"/>
          <a:ext cx="658812" cy="658814"/>
        </a:xfrm>
        <a:prstGeom prst="flowChartSummingJunction">
          <a:avLst/>
        </a:prstGeom>
        <a:gradFill flip="none" rotWithShape="1">
          <a:gsLst>
            <a:gs pos="15000">
              <a:schemeClr val="accent1">
                <a:tint val="66000"/>
                <a:satMod val="160000"/>
                <a:alpha val="0"/>
              </a:schemeClr>
            </a:gs>
            <a:gs pos="21000">
              <a:schemeClr val="accent3">
                <a:lumMod val="75000"/>
              </a:schemeClr>
            </a:gs>
            <a:gs pos="72000">
              <a:schemeClr val="accent1">
                <a:tint val="23500"/>
                <a:satMod val="160000"/>
                <a:alpha val="0"/>
              </a:schemeClr>
            </a:gs>
          </a:gsLst>
          <a:path path="circle">
            <a:fillToRect l="50000" t="50000" r="50000" b="50000"/>
          </a:path>
          <a:tileRect/>
        </a:gradFill>
        <a:ln>
          <a:solidFill>
            <a:srgbClr val="FF33CC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CO" sz="1100"/>
        </a:p>
      </xdr:txBody>
    </xdr:sp>
    <xdr:clientData/>
  </xdr:twoCellAnchor>
  <xdr:twoCellAnchor>
    <xdr:from>
      <xdr:col>18</xdr:col>
      <xdr:colOff>104775</xdr:colOff>
      <xdr:row>61</xdr:row>
      <xdr:rowOff>57149</xdr:rowOff>
    </xdr:from>
    <xdr:to>
      <xdr:col>21</xdr:col>
      <xdr:colOff>120649</xdr:colOff>
      <xdr:row>64</xdr:row>
      <xdr:rowOff>144463</xdr:rowOff>
    </xdr:to>
    <xdr:sp macro="" textlink="">
      <xdr:nvSpPr>
        <xdr:cNvPr id="135" name="134 Y">
          <a:extLst>
            <a:ext uri="{FF2B5EF4-FFF2-40B4-BE49-F238E27FC236}">
              <a16:creationId xmlns:a16="http://schemas.microsoft.com/office/drawing/2014/main" id="{00000000-0008-0000-0200-000087000000}"/>
            </a:ext>
          </a:extLst>
        </xdr:cNvPr>
        <xdr:cNvSpPr/>
      </xdr:nvSpPr>
      <xdr:spPr>
        <a:xfrm>
          <a:off x="3962400" y="12153899"/>
          <a:ext cx="658812" cy="658814"/>
        </a:xfrm>
        <a:prstGeom prst="flowChartSummingJunction">
          <a:avLst/>
        </a:prstGeom>
        <a:gradFill flip="none" rotWithShape="1">
          <a:gsLst>
            <a:gs pos="15000">
              <a:schemeClr val="accent1">
                <a:tint val="66000"/>
                <a:satMod val="160000"/>
                <a:alpha val="0"/>
              </a:schemeClr>
            </a:gs>
            <a:gs pos="21000">
              <a:schemeClr val="accent3">
                <a:lumMod val="75000"/>
              </a:schemeClr>
            </a:gs>
            <a:gs pos="72000">
              <a:schemeClr val="accent1">
                <a:tint val="23500"/>
                <a:satMod val="160000"/>
                <a:alpha val="0"/>
              </a:schemeClr>
            </a:gs>
          </a:gsLst>
          <a:path path="circle">
            <a:fillToRect l="50000" t="50000" r="50000" b="50000"/>
          </a:path>
          <a:tileRect/>
        </a:gradFill>
        <a:ln>
          <a:solidFill>
            <a:srgbClr val="FF33CC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CO" sz="1100"/>
        </a:p>
      </xdr:txBody>
    </xdr:sp>
    <xdr:clientData/>
  </xdr:twoCellAnchor>
  <xdr:twoCellAnchor>
    <xdr:from>
      <xdr:col>21</xdr:col>
      <xdr:colOff>78580</xdr:colOff>
      <xdr:row>61</xdr:row>
      <xdr:rowOff>66677</xdr:rowOff>
    </xdr:from>
    <xdr:to>
      <xdr:col>24</xdr:col>
      <xdr:colOff>94455</xdr:colOff>
      <xdr:row>64</xdr:row>
      <xdr:rowOff>153991</xdr:rowOff>
    </xdr:to>
    <xdr:sp macro="" textlink="">
      <xdr:nvSpPr>
        <xdr:cNvPr id="136" name="135 Y">
          <a:extLst>
            <a:ext uri="{FF2B5EF4-FFF2-40B4-BE49-F238E27FC236}">
              <a16:creationId xmlns:a16="http://schemas.microsoft.com/office/drawing/2014/main" id="{00000000-0008-0000-0200-000088000000}"/>
            </a:ext>
          </a:extLst>
        </xdr:cNvPr>
        <xdr:cNvSpPr/>
      </xdr:nvSpPr>
      <xdr:spPr>
        <a:xfrm>
          <a:off x="4579143" y="12163427"/>
          <a:ext cx="658812" cy="658814"/>
        </a:xfrm>
        <a:prstGeom prst="flowChartSummingJunction">
          <a:avLst/>
        </a:prstGeom>
        <a:gradFill flip="none" rotWithShape="1">
          <a:gsLst>
            <a:gs pos="15000">
              <a:schemeClr val="accent1">
                <a:tint val="66000"/>
                <a:satMod val="160000"/>
                <a:alpha val="0"/>
              </a:schemeClr>
            </a:gs>
            <a:gs pos="21000">
              <a:schemeClr val="accent3">
                <a:lumMod val="75000"/>
              </a:schemeClr>
            </a:gs>
            <a:gs pos="72000">
              <a:schemeClr val="accent1">
                <a:tint val="23500"/>
                <a:satMod val="160000"/>
                <a:alpha val="0"/>
              </a:schemeClr>
            </a:gs>
          </a:gsLst>
          <a:path path="circle">
            <a:fillToRect l="50000" t="50000" r="50000" b="50000"/>
          </a:path>
          <a:tileRect/>
        </a:gradFill>
        <a:ln>
          <a:solidFill>
            <a:srgbClr val="FF33CC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CO" sz="1100"/>
        </a:p>
      </xdr:txBody>
    </xdr:sp>
    <xdr:clientData/>
  </xdr:twoCellAnchor>
  <xdr:twoCellAnchor>
    <xdr:from>
      <xdr:col>24</xdr:col>
      <xdr:colOff>107156</xdr:colOff>
      <xdr:row>61</xdr:row>
      <xdr:rowOff>47625</xdr:rowOff>
    </xdr:from>
    <xdr:to>
      <xdr:col>27</xdr:col>
      <xdr:colOff>123030</xdr:colOff>
      <xdr:row>64</xdr:row>
      <xdr:rowOff>134939</xdr:rowOff>
    </xdr:to>
    <xdr:sp macro="" textlink="">
      <xdr:nvSpPr>
        <xdr:cNvPr id="137" name="136 Y">
          <a:extLst>
            <a:ext uri="{FF2B5EF4-FFF2-40B4-BE49-F238E27FC236}">
              <a16:creationId xmlns:a16="http://schemas.microsoft.com/office/drawing/2014/main" id="{00000000-0008-0000-0200-000089000000}"/>
            </a:ext>
          </a:extLst>
        </xdr:cNvPr>
        <xdr:cNvSpPr/>
      </xdr:nvSpPr>
      <xdr:spPr>
        <a:xfrm>
          <a:off x="5250656" y="12144375"/>
          <a:ext cx="658812" cy="658814"/>
        </a:xfrm>
        <a:prstGeom prst="flowChartSummingJunction">
          <a:avLst/>
        </a:prstGeom>
        <a:gradFill flip="none" rotWithShape="1">
          <a:gsLst>
            <a:gs pos="15000">
              <a:schemeClr val="accent1">
                <a:tint val="66000"/>
                <a:satMod val="160000"/>
                <a:alpha val="0"/>
              </a:schemeClr>
            </a:gs>
            <a:gs pos="21000">
              <a:schemeClr val="accent3">
                <a:lumMod val="75000"/>
              </a:schemeClr>
            </a:gs>
            <a:gs pos="72000">
              <a:schemeClr val="accent1">
                <a:tint val="23500"/>
                <a:satMod val="160000"/>
                <a:alpha val="0"/>
              </a:schemeClr>
            </a:gs>
          </a:gsLst>
          <a:path path="circle">
            <a:fillToRect l="50000" t="50000" r="50000" b="50000"/>
          </a:path>
          <a:tileRect/>
        </a:gradFill>
        <a:ln>
          <a:solidFill>
            <a:srgbClr val="FF33CC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CO" sz="1100"/>
        </a:p>
      </xdr:txBody>
    </xdr:sp>
    <xdr:clientData/>
  </xdr:twoCellAnchor>
  <xdr:twoCellAnchor>
    <xdr:from>
      <xdr:col>27</xdr:col>
      <xdr:colOff>119062</xdr:colOff>
      <xdr:row>61</xdr:row>
      <xdr:rowOff>59531</xdr:rowOff>
    </xdr:from>
    <xdr:to>
      <xdr:col>30</xdr:col>
      <xdr:colOff>134937</xdr:colOff>
      <xdr:row>64</xdr:row>
      <xdr:rowOff>146845</xdr:rowOff>
    </xdr:to>
    <xdr:sp macro="" textlink="">
      <xdr:nvSpPr>
        <xdr:cNvPr id="138" name="137 Y">
          <a:extLst>
            <a:ext uri="{FF2B5EF4-FFF2-40B4-BE49-F238E27FC236}">
              <a16:creationId xmlns:a16="http://schemas.microsoft.com/office/drawing/2014/main" id="{00000000-0008-0000-0200-00008A000000}"/>
            </a:ext>
          </a:extLst>
        </xdr:cNvPr>
        <xdr:cNvSpPr/>
      </xdr:nvSpPr>
      <xdr:spPr>
        <a:xfrm>
          <a:off x="5905500" y="12156281"/>
          <a:ext cx="658812" cy="658814"/>
        </a:xfrm>
        <a:prstGeom prst="flowChartSummingJunction">
          <a:avLst/>
        </a:prstGeom>
        <a:gradFill flip="none" rotWithShape="1">
          <a:gsLst>
            <a:gs pos="15000">
              <a:schemeClr val="accent1">
                <a:tint val="66000"/>
                <a:satMod val="160000"/>
                <a:alpha val="0"/>
              </a:schemeClr>
            </a:gs>
            <a:gs pos="21000">
              <a:schemeClr val="accent3">
                <a:lumMod val="75000"/>
              </a:schemeClr>
            </a:gs>
            <a:gs pos="72000">
              <a:schemeClr val="accent1">
                <a:tint val="23500"/>
                <a:satMod val="160000"/>
                <a:alpha val="0"/>
              </a:schemeClr>
            </a:gs>
          </a:gsLst>
          <a:path path="circle">
            <a:fillToRect l="50000" t="50000" r="50000" b="50000"/>
          </a:path>
          <a:tileRect/>
        </a:gradFill>
        <a:ln>
          <a:solidFill>
            <a:srgbClr val="FF33CC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CO" sz="1100"/>
        </a:p>
      </xdr:txBody>
    </xdr:sp>
    <xdr:clientData/>
  </xdr:twoCellAnchor>
  <xdr:twoCellAnchor>
    <xdr:from>
      <xdr:col>3</xdr:col>
      <xdr:colOff>47625</xdr:colOff>
      <xdr:row>66</xdr:row>
      <xdr:rowOff>23813</xdr:rowOff>
    </xdr:from>
    <xdr:to>
      <xdr:col>6</xdr:col>
      <xdr:colOff>166687</xdr:colOff>
      <xdr:row>69</xdr:row>
      <xdr:rowOff>165248</xdr:rowOff>
    </xdr:to>
    <xdr:sp macro="" textlink="">
      <xdr:nvSpPr>
        <xdr:cNvPr id="139" name="138 Estrella de 12 puntas">
          <a:extLst>
            <a:ext uri="{FF2B5EF4-FFF2-40B4-BE49-F238E27FC236}">
              <a16:creationId xmlns:a16="http://schemas.microsoft.com/office/drawing/2014/main" id="{00000000-0008-0000-0200-00008B000000}"/>
            </a:ext>
          </a:extLst>
        </xdr:cNvPr>
        <xdr:cNvSpPr/>
      </xdr:nvSpPr>
      <xdr:spPr>
        <a:xfrm>
          <a:off x="690563" y="13073063"/>
          <a:ext cx="761999" cy="712935"/>
        </a:xfrm>
        <a:prstGeom prst="star12">
          <a:avLst/>
        </a:prstGeom>
        <a:gradFill>
          <a:gsLst>
            <a:gs pos="0">
              <a:schemeClr val="accent3">
                <a:lumMod val="50000"/>
                <a:alpha val="0"/>
              </a:schemeClr>
            </a:gs>
            <a:gs pos="12000">
              <a:srgbClr val="009900"/>
            </a:gs>
            <a:gs pos="73000">
              <a:schemeClr val="accent1">
                <a:tint val="23500"/>
                <a:satMod val="160000"/>
                <a:alpha val="0"/>
              </a:schemeClr>
            </a:gs>
          </a:gsLst>
          <a:path path="circle">
            <a:fillToRect l="50000" t="50000" r="50000" b="50000"/>
          </a:path>
        </a:gra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CO" sz="1100"/>
        </a:p>
      </xdr:txBody>
    </xdr:sp>
    <xdr:clientData/>
  </xdr:twoCellAnchor>
  <xdr:twoCellAnchor>
    <xdr:from>
      <xdr:col>23</xdr:col>
      <xdr:colOff>59531</xdr:colOff>
      <xdr:row>65</xdr:row>
      <xdr:rowOff>178593</xdr:rowOff>
    </xdr:from>
    <xdr:to>
      <xdr:col>26</xdr:col>
      <xdr:colOff>178593</xdr:colOff>
      <xdr:row>69</xdr:row>
      <xdr:rowOff>129528</xdr:rowOff>
    </xdr:to>
    <xdr:sp macro="" textlink="">
      <xdr:nvSpPr>
        <xdr:cNvPr id="140" name="139 Estrella de 12 puntas">
          <a:extLst>
            <a:ext uri="{FF2B5EF4-FFF2-40B4-BE49-F238E27FC236}">
              <a16:creationId xmlns:a16="http://schemas.microsoft.com/office/drawing/2014/main" id="{00000000-0008-0000-0200-00008C000000}"/>
            </a:ext>
          </a:extLst>
        </xdr:cNvPr>
        <xdr:cNvSpPr/>
      </xdr:nvSpPr>
      <xdr:spPr>
        <a:xfrm>
          <a:off x="4988719" y="13037343"/>
          <a:ext cx="761999" cy="712935"/>
        </a:xfrm>
        <a:prstGeom prst="star12">
          <a:avLst/>
        </a:prstGeom>
        <a:gradFill>
          <a:gsLst>
            <a:gs pos="0">
              <a:schemeClr val="accent3">
                <a:lumMod val="50000"/>
                <a:alpha val="0"/>
              </a:schemeClr>
            </a:gs>
            <a:gs pos="12000">
              <a:srgbClr val="009900"/>
            </a:gs>
            <a:gs pos="73000">
              <a:schemeClr val="accent1">
                <a:tint val="23500"/>
                <a:satMod val="160000"/>
                <a:alpha val="0"/>
              </a:schemeClr>
            </a:gs>
          </a:gsLst>
          <a:path path="circle">
            <a:fillToRect l="50000" t="50000" r="50000" b="50000"/>
          </a:path>
        </a:gra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CO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W275"/>
  <sheetViews>
    <sheetView topLeftCell="A121" zoomScale="85" zoomScaleNormal="85" workbookViewId="0">
      <selection activeCell="C121" sqref="C121"/>
    </sheetView>
  </sheetViews>
  <sheetFormatPr baseColWidth="10" defaultRowHeight="15" x14ac:dyDescent="0.25"/>
  <cols>
    <col min="1" max="1" width="3.85546875" customWidth="1"/>
    <col min="2" max="2" width="41.28515625" bestFit="1" customWidth="1"/>
    <col min="3" max="3" width="36.42578125" customWidth="1"/>
    <col min="4" max="4" width="20.85546875" style="5" bestFit="1" customWidth="1"/>
    <col min="5" max="5" width="16" style="4" customWidth="1"/>
    <col min="6" max="6" width="13" style="1" customWidth="1"/>
    <col min="7" max="7" width="9.7109375" style="1" customWidth="1"/>
    <col min="8" max="8" width="16.5703125" style="1" bestFit="1" customWidth="1"/>
    <col min="9" max="9" width="14.7109375" style="1" customWidth="1"/>
    <col min="10" max="10" width="9" style="1" customWidth="1"/>
    <col min="11" max="11" width="16.85546875" style="1" customWidth="1"/>
    <col min="12" max="12" width="23" style="1" bestFit="1" customWidth="1"/>
    <col min="13" max="13" width="24.85546875" style="52" bestFit="1" customWidth="1"/>
    <col min="14" max="14" width="19.42578125" style="65" customWidth="1"/>
    <col min="15" max="15" width="19.42578125" style="5" customWidth="1"/>
    <col min="16" max="16" width="19.42578125" style="10" customWidth="1"/>
    <col min="17" max="17" width="11.42578125" style="10"/>
    <col min="23" max="23" width="20" bestFit="1" customWidth="1"/>
  </cols>
  <sheetData>
    <row r="1" spans="2:23" ht="15.75" thickBot="1" x14ac:dyDescent="0.3">
      <c r="P1" s="61"/>
      <c r="Q1" s="61"/>
    </row>
    <row r="2" spans="2:23" x14ac:dyDescent="0.25">
      <c r="B2" s="53" t="s">
        <v>160</v>
      </c>
      <c r="C2" s="54" t="s">
        <v>327</v>
      </c>
      <c r="P2" s="61"/>
      <c r="Q2" s="61"/>
    </row>
    <row r="3" spans="2:23" x14ac:dyDescent="0.25">
      <c r="B3" s="55" t="s">
        <v>328</v>
      </c>
      <c r="C3" s="56" t="s">
        <v>329</v>
      </c>
      <c r="D3" s="5" t="s">
        <v>650</v>
      </c>
      <c r="E3" s="4" t="s">
        <v>651</v>
      </c>
      <c r="P3" s="61"/>
      <c r="Q3" s="61"/>
    </row>
    <row r="4" spans="2:23" x14ac:dyDescent="0.25">
      <c r="B4" s="55" t="s">
        <v>29</v>
      </c>
      <c r="C4" s="56" t="s">
        <v>330</v>
      </c>
      <c r="D4" s="5" t="s">
        <v>652</v>
      </c>
      <c r="E4" s="4" t="s">
        <v>653</v>
      </c>
      <c r="F4" s="1" t="s">
        <v>658</v>
      </c>
      <c r="P4" s="61"/>
      <c r="Q4" s="61"/>
    </row>
    <row r="5" spans="2:23" x14ac:dyDescent="0.25">
      <c r="B5" s="55" t="s">
        <v>331</v>
      </c>
      <c r="C5" s="56" t="s">
        <v>332</v>
      </c>
      <c r="D5" s="5" t="s">
        <v>654</v>
      </c>
      <c r="E5" s="4" t="s">
        <v>655</v>
      </c>
      <c r="P5" s="61"/>
      <c r="Q5" s="61"/>
    </row>
    <row r="6" spans="2:23" x14ac:dyDescent="0.25">
      <c r="B6" s="55" t="s">
        <v>337</v>
      </c>
      <c r="C6" s="56" t="s">
        <v>333</v>
      </c>
      <c r="D6" s="5" t="s">
        <v>656</v>
      </c>
      <c r="E6" s="4" t="s">
        <v>657</v>
      </c>
      <c r="P6" s="61"/>
      <c r="Q6" s="61"/>
    </row>
    <row r="7" spans="2:23" x14ac:dyDescent="0.25">
      <c r="B7" s="55" t="s">
        <v>334</v>
      </c>
      <c r="C7" s="56" t="s">
        <v>335</v>
      </c>
      <c r="D7" s="5" t="s">
        <v>659</v>
      </c>
      <c r="E7" s="4" t="s">
        <v>660</v>
      </c>
      <c r="P7" s="61"/>
      <c r="Q7" s="61"/>
    </row>
    <row r="8" spans="2:23" x14ac:dyDescent="0.25">
      <c r="B8" s="55" t="s">
        <v>161</v>
      </c>
      <c r="C8" s="56" t="s">
        <v>336</v>
      </c>
      <c r="P8" s="61"/>
      <c r="Q8" s="61"/>
    </row>
    <row r="9" spans="2:23" x14ac:dyDescent="0.25">
      <c r="B9" s="57" t="s">
        <v>417</v>
      </c>
      <c r="C9" s="58" t="s">
        <v>418</v>
      </c>
      <c r="P9" s="61"/>
      <c r="Q9" s="61"/>
    </row>
    <row r="10" spans="2:23" x14ac:dyDescent="0.25">
      <c r="B10" s="57" t="s">
        <v>437</v>
      </c>
      <c r="C10" s="58" t="s">
        <v>438</v>
      </c>
      <c r="P10" s="61"/>
      <c r="Q10" s="61"/>
    </row>
    <row r="11" spans="2:23" x14ac:dyDescent="0.25">
      <c r="B11" s="57" t="s">
        <v>452</v>
      </c>
      <c r="C11" s="58" t="s">
        <v>453</v>
      </c>
      <c r="P11" s="61"/>
      <c r="Q11" s="61"/>
    </row>
    <row r="12" spans="2:23" ht="15.75" thickBot="1" x14ac:dyDescent="0.3">
      <c r="B12" s="59" t="s">
        <v>458</v>
      </c>
      <c r="C12" s="60" t="s">
        <v>459</v>
      </c>
      <c r="P12" s="61"/>
      <c r="Q12" s="61"/>
    </row>
    <row r="13" spans="2:23" ht="15.75" thickBot="1" x14ac:dyDescent="0.3">
      <c r="B13" s="3"/>
      <c r="M13" s="64"/>
      <c r="W13" s="3"/>
    </row>
    <row r="14" spans="2:23" ht="15.75" thickBot="1" x14ac:dyDescent="0.3">
      <c r="C14" s="116" t="s">
        <v>514</v>
      </c>
      <c r="D14" s="117" t="s">
        <v>17</v>
      </c>
      <c r="E14" s="118" t="s">
        <v>16</v>
      </c>
      <c r="F14" s="119" t="s">
        <v>18</v>
      </c>
      <c r="G14" s="119" t="s">
        <v>19</v>
      </c>
      <c r="H14" s="120" t="s">
        <v>21</v>
      </c>
      <c r="L14" s="111" t="s">
        <v>519</v>
      </c>
      <c r="M14" s="135" t="s">
        <v>516</v>
      </c>
      <c r="N14" s="136" t="s">
        <v>17</v>
      </c>
      <c r="O14" s="110" t="s">
        <v>16</v>
      </c>
      <c r="P14" s="111" t="s">
        <v>120</v>
      </c>
      <c r="Q14" s="121" t="s">
        <v>517</v>
      </c>
      <c r="R14" s="74"/>
    </row>
    <row r="15" spans="2:23" x14ac:dyDescent="0.25">
      <c r="B15" s="90"/>
      <c r="C15" s="112"/>
      <c r="D15" s="113"/>
      <c r="E15" s="114"/>
      <c r="F15" s="115"/>
      <c r="G15" s="115"/>
      <c r="H15" s="115" t="s">
        <v>552</v>
      </c>
      <c r="L15" s="77"/>
      <c r="M15" s="137"/>
      <c r="N15" s="138"/>
      <c r="O15" s="75"/>
      <c r="P15" s="87"/>
      <c r="Q15" s="87"/>
      <c r="R15" s="74"/>
      <c r="W15" s="9"/>
    </row>
    <row r="16" spans="2:23" s="51" customFormat="1" x14ac:dyDescent="0.25">
      <c r="B16" s="95" t="s">
        <v>585</v>
      </c>
      <c r="C16" s="79" t="s">
        <v>583</v>
      </c>
      <c r="D16" s="80" t="s">
        <v>273</v>
      </c>
      <c r="E16" s="81" t="s">
        <v>392</v>
      </c>
      <c r="F16" s="82"/>
      <c r="G16" s="82" t="s">
        <v>584</v>
      </c>
      <c r="H16" s="82"/>
      <c r="I16" s="67"/>
      <c r="J16" s="67"/>
      <c r="K16" s="67"/>
      <c r="L16" s="82"/>
      <c r="M16" s="139" t="s">
        <v>482</v>
      </c>
      <c r="N16" s="140"/>
      <c r="O16" s="80"/>
      <c r="P16" s="141"/>
      <c r="Q16" s="141"/>
      <c r="R16" s="78"/>
      <c r="W16" s="69"/>
    </row>
    <row r="17" spans="2:23" s="51" customFormat="1" x14ac:dyDescent="0.25">
      <c r="B17" s="95" t="s">
        <v>565</v>
      </c>
      <c r="C17" s="79" t="s">
        <v>564</v>
      </c>
      <c r="D17" s="80" t="s">
        <v>566</v>
      </c>
      <c r="E17" s="81"/>
      <c r="F17" s="82"/>
      <c r="G17" s="82" t="s">
        <v>575</v>
      </c>
      <c r="H17" s="82" t="s">
        <v>552</v>
      </c>
      <c r="I17" s="67"/>
      <c r="J17" s="67"/>
      <c r="K17" s="67"/>
      <c r="L17" s="82"/>
      <c r="M17" s="139" t="s">
        <v>480</v>
      </c>
      <c r="N17" s="140" t="s">
        <v>53</v>
      </c>
      <c r="O17" s="80" t="s">
        <v>52</v>
      </c>
      <c r="P17" s="141"/>
      <c r="Q17" s="141"/>
      <c r="R17" s="78"/>
      <c r="W17" s="69"/>
    </row>
    <row r="18" spans="2:23" s="51" customFormat="1" x14ac:dyDescent="0.25">
      <c r="B18" s="97" t="s">
        <v>605</v>
      </c>
      <c r="C18" s="79" t="s">
        <v>606</v>
      </c>
      <c r="D18" s="80"/>
      <c r="E18" s="81"/>
      <c r="F18" s="82"/>
      <c r="G18" s="82" t="s">
        <v>161</v>
      </c>
      <c r="H18" s="82"/>
      <c r="I18" s="67"/>
      <c r="J18" s="67"/>
      <c r="K18" s="67"/>
      <c r="L18" s="82"/>
      <c r="M18" s="139" t="s">
        <v>479</v>
      </c>
      <c r="N18" s="140" t="s">
        <v>636</v>
      </c>
      <c r="O18" s="80"/>
      <c r="P18" s="141"/>
      <c r="Q18" s="141"/>
      <c r="R18" s="78"/>
      <c r="W18" s="69"/>
    </row>
    <row r="19" spans="2:23" s="51" customFormat="1" x14ac:dyDescent="0.25">
      <c r="B19" s="95"/>
      <c r="C19" s="79" t="s">
        <v>576</v>
      </c>
      <c r="D19" s="80"/>
      <c r="E19" s="81"/>
      <c r="F19" s="82"/>
      <c r="G19" s="82"/>
      <c r="H19" s="96"/>
      <c r="I19" s="67"/>
      <c r="J19" s="67"/>
      <c r="K19" s="67"/>
      <c r="L19" s="77"/>
      <c r="M19" s="142" t="s">
        <v>481</v>
      </c>
      <c r="N19" s="138"/>
      <c r="O19" s="75"/>
      <c r="P19" s="87"/>
      <c r="Q19" s="141"/>
      <c r="R19" s="78"/>
      <c r="W19" s="69"/>
    </row>
    <row r="20" spans="2:23" s="51" customFormat="1" x14ac:dyDescent="0.25">
      <c r="B20" s="95"/>
      <c r="C20" s="79" t="s">
        <v>611</v>
      </c>
      <c r="D20" s="80"/>
      <c r="E20" s="81"/>
      <c r="F20" s="82"/>
      <c r="G20" s="82" t="s">
        <v>161</v>
      </c>
      <c r="H20" s="96"/>
      <c r="I20" s="67"/>
      <c r="J20" s="67"/>
      <c r="K20" s="67"/>
      <c r="L20" s="77"/>
      <c r="M20" s="143" t="s">
        <v>194</v>
      </c>
      <c r="N20" s="138" t="s">
        <v>272</v>
      </c>
      <c r="O20" s="75"/>
      <c r="P20" s="87"/>
      <c r="Q20" s="141"/>
      <c r="R20" s="78"/>
      <c r="W20" s="69"/>
    </row>
    <row r="21" spans="2:23" s="51" customFormat="1" x14ac:dyDescent="0.25">
      <c r="B21" s="95"/>
      <c r="C21" s="79" t="s">
        <v>610</v>
      </c>
      <c r="D21" s="80" t="s">
        <v>317</v>
      </c>
      <c r="E21" s="81"/>
      <c r="F21" s="82"/>
      <c r="G21" s="82" t="s">
        <v>661</v>
      </c>
      <c r="H21" s="96"/>
      <c r="I21" s="67"/>
      <c r="J21" s="67"/>
      <c r="K21" s="67"/>
      <c r="L21" s="77"/>
      <c r="M21" s="143" t="s">
        <v>132</v>
      </c>
      <c r="N21" s="138" t="s">
        <v>41</v>
      </c>
      <c r="O21" s="75" t="s">
        <v>95</v>
      </c>
      <c r="P21" s="87"/>
      <c r="Q21" s="141"/>
      <c r="R21" s="78"/>
      <c r="W21" s="69"/>
    </row>
    <row r="22" spans="2:23" s="51" customFormat="1" x14ac:dyDescent="0.25">
      <c r="B22" s="95" t="s">
        <v>587</v>
      </c>
      <c r="C22" s="79" t="s">
        <v>586</v>
      </c>
      <c r="D22" s="80"/>
      <c r="E22" s="81"/>
      <c r="F22" s="82"/>
      <c r="G22" s="82"/>
      <c r="H22" s="96"/>
      <c r="I22" s="67"/>
      <c r="J22" s="67"/>
      <c r="K22" s="67"/>
      <c r="L22" s="77"/>
      <c r="M22" s="143" t="s">
        <v>223</v>
      </c>
      <c r="N22" s="138"/>
      <c r="O22" s="75" t="s">
        <v>104</v>
      </c>
      <c r="P22" s="87"/>
      <c r="Q22" s="141"/>
      <c r="R22" s="78"/>
      <c r="W22" s="69"/>
    </row>
    <row r="23" spans="2:23" s="51" customFormat="1" x14ac:dyDescent="0.25">
      <c r="B23" s="95"/>
      <c r="C23" s="79" t="s">
        <v>346</v>
      </c>
      <c r="D23" s="80"/>
      <c r="E23" s="81"/>
      <c r="F23" s="82"/>
      <c r="G23" s="82"/>
      <c r="H23" s="96"/>
      <c r="I23" s="67"/>
      <c r="J23" s="67"/>
      <c r="K23" s="67"/>
      <c r="L23" s="77"/>
      <c r="M23" s="143" t="s">
        <v>54</v>
      </c>
      <c r="N23" s="138" t="s">
        <v>91</v>
      </c>
      <c r="O23" s="75"/>
      <c r="P23" s="87"/>
      <c r="Q23" s="141"/>
      <c r="R23" s="78"/>
      <c r="W23" s="69"/>
    </row>
    <row r="24" spans="2:23" s="51" customFormat="1" x14ac:dyDescent="0.25">
      <c r="B24" s="95"/>
      <c r="C24" s="79" t="s">
        <v>580</v>
      </c>
      <c r="D24" s="80" t="s">
        <v>581</v>
      </c>
      <c r="E24" s="81"/>
      <c r="F24" s="82"/>
      <c r="G24" s="82"/>
      <c r="H24" s="96"/>
      <c r="I24" s="67"/>
      <c r="J24" s="67"/>
      <c r="K24" s="67"/>
      <c r="L24" s="77"/>
      <c r="M24" s="143" t="s">
        <v>106</v>
      </c>
      <c r="N24" s="138" t="s">
        <v>26</v>
      </c>
      <c r="O24" s="75" t="s">
        <v>107</v>
      </c>
      <c r="P24" s="87"/>
      <c r="Q24" s="141"/>
      <c r="R24" s="78"/>
      <c r="W24" s="69"/>
    </row>
    <row r="25" spans="2:23" s="51" customFormat="1" x14ac:dyDescent="0.25">
      <c r="B25" s="95"/>
      <c r="C25" s="79" t="s">
        <v>594</v>
      </c>
      <c r="D25" s="80"/>
      <c r="E25" s="81"/>
      <c r="F25" s="82"/>
      <c r="G25" s="82"/>
      <c r="H25" s="96"/>
      <c r="I25" s="67"/>
      <c r="J25" s="67"/>
      <c r="K25" s="67"/>
      <c r="L25" s="77"/>
      <c r="M25" s="143" t="s">
        <v>269</v>
      </c>
      <c r="N25" s="138" t="s">
        <v>270</v>
      </c>
      <c r="O25" s="75"/>
      <c r="P25" s="87"/>
      <c r="Q25" s="141"/>
      <c r="R25" s="78"/>
      <c r="W25" s="69"/>
    </row>
    <row r="26" spans="2:23" s="51" customFormat="1" x14ac:dyDescent="0.25">
      <c r="B26" s="95" t="s">
        <v>568</v>
      </c>
      <c r="C26" s="79" t="s">
        <v>567</v>
      </c>
      <c r="D26" s="80" t="s">
        <v>532</v>
      </c>
      <c r="E26" s="81"/>
      <c r="F26" s="82"/>
      <c r="G26" s="82" t="s">
        <v>575</v>
      </c>
      <c r="H26" s="96" t="s">
        <v>552</v>
      </c>
      <c r="I26" s="67"/>
      <c r="J26" s="67"/>
      <c r="K26" s="67"/>
      <c r="L26" s="77"/>
      <c r="M26" s="123" t="s">
        <v>112</v>
      </c>
      <c r="N26" s="138"/>
      <c r="O26" s="75"/>
      <c r="P26" s="87"/>
      <c r="Q26" s="141"/>
      <c r="R26" s="78"/>
      <c r="W26" s="69"/>
    </row>
    <row r="27" spans="2:23" s="51" customFormat="1" x14ac:dyDescent="0.25">
      <c r="B27" s="95" t="s">
        <v>569</v>
      </c>
      <c r="C27" s="79" t="s">
        <v>567</v>
      </c>
      <c r="D27" s="80" t="s">
        <v>570</v>
      </c>
      <c r="E27" s="81"/>
      <c r="F27" s="82"/>
      <c r="G27" s="82" t="s">
        <v>575</v>
      </c>
      <c r="H27" s="96"/>
      <c r="I27" s="67"/>
      <c r="J27" s="67"/>
      <c r="K27" s="67"/>
      <c r="L27" s="77"/>
      <c r="M27" s="143" t="s">
        <v>79</v>
      </c>
      <c r="N27" s="138" t="s">
        <v>80</v>
      </c>
      <c r="O27" s="144" t="s">
        <v>118</v>
      </c>
      <c r="P27" s="145" t="s">
        <v>122</v>
      </c>
      <c r="Q27" s="141"/>
      <c r="R27" s="78"/>
      <c r="W27" s="69"/>
    </row>
    <row r="28" spans="2:23" s="51" customFormat="1" x14ac:dyDescent="0.25">
      <c r="B28" s="95" t="s">
        <v>366</v>
      </c>
      <c r="C28" s="78" t="s">
        <v>339</v>
      </c>
      <c r="D28" s="80" t="s">
        <v>273</v>
      </c>
      <c r="E28" s="81" t="s">
        <v>340</v>
      </c>
      <c r="F28" s="82"/>
      <c r="G28" s="82" t="s">
        <v>331</v>
      </c>
      <c r="H28" s="96" t="s">
        <v>552</v>
      </c>
      <c r="I28" s="67"/>
      <c r="J28" s="67"/>
      <c r="K28" s="67"/>
      <c r="L28" s="77"/>
      <c r="M28" s="143" t="s">
        <v>70</v>
      </c>
      <c r="N28" s="138" t="s">
        <v>90</v>
      </c>
      <c r="O28" s="75" t="s">
        <v>89</v>
      </c>
      <c r="P28" s="87"/>
      <c r="Q28" s="80"/>
      <c r="R28" s="78"/>
      <c r="W28" s="69"/>
    </row>
    <row r="29" spans="2:23" s="51" customFormat="1" x14ac:dyDescent="0.25">
      <c r="B29" s="95" t="s">
        <v>365</v>
      </c>
      <c r="C29" s="78" t="s">
        <v>341</v>
      </c>
      <c r="D29" s="80"/>
      <c r="E29" s="81" t="s">
        <v>342</v>
      </c>
      <c r="F29" s="82"/>
      <c r="G29" s="82" t="s">
        <v>343</v>
      </c>
      <c r="H29" s="96"/>
      <c r="I29" s="67"/>
      <c r="J29" s="67"/>
      <c r="K29" s="67"/>
      <c r="L29" s="77"/>
      <c r="M29" s="143" t="s">
        <v>287</v>
      </c>
      <c r="N29" s="138"/>
      <c r="O29" s="75" t="s">
        <v>505</v>
      </c>
      <c r="P29" s="87"/>
      <c r="Q29" s="80"/>
      <c r="R29" s="78"/>
      <c r="W29" s="69"/>
    </row>
    <row r="30" spans="2:23" s="51" customFormat="1" x14ac:dyDescent="0.25">
      <c r="B30" s="98" t="s">
        <v>30</v>
      </c>
      <c r="C30" s="78" t="s">
        <v>14</v>
      </c>
      <c r="D30" s="83" t="s">
        <v>28</v>
      </c>
      <c r="E30" s="81" t="s">
        <v>27</v>
      </c>
      <c r="F30" s="82" t="s">
        <v>25</v>
      </c>
      <c r="G30" s="82" t="s">
        <v>671</v>
      </c>
      <c r="H30" s="96"/>
      <c r="I30" s="67"/>
      <c r="J30" s="67"/>
      <c r="K30" s="67"/>
      <c r="L30" s="77"/>
      <c r="M30" s="135" t="s">
        <v>187</v>
      </c>
      <c r="N30" s="138" t="s">
        <v>273</v>
      </c>
      <c r="O30" s="75"/>
      <c r="P30" s="87"/>
      <c r="Q30" s="80"/>
      <c r="R30" s="78"/>
      <c r="W30" s="69"/>
    </row>
    <row r="31" spans="2:23" s="51" customFormat="1" x14ac:dyDescent="0.25">
      <c r="B31" s="98"/>
      <c r="C31" s="78" t="s">
        <v>352</v>
      </c>
      <c r="D31" s="83"/>
      <c r="E31" s="81"/>
      <c r="F31" s="82"/>
      <c r="G31" s="82"/>
      <c r="H31" s="96"/>
      <c r="I31" s="67"/>
      <c r="J31" s="67"/>
      <c r="K31" s="67"/>
      <c r="L31" s="77"/>
      <c r="M31" s="123" t="s">
        <v>73</v>
      </c>
      <c r="N31" s="138" t="s">
        <v>53</v>
      </c>
      <c r="O31" s="75"/>
      <c r="P31" s="87"/>
      <c r="Q31" s="80"/>
      <c r="R31" s="78"/>
      <c r="W31" s="69"/>
    </row>
    <row r="32" spans="2:23" x14ac:dyDescent="0.25">
      <c r="B32" s="99"/>
      <c r="C32" s="74" t="s">
        <v>595</v>
      </c>
      <c r="D32" s="85"/>
      <c r="E32" s="76"/>
      <c r="F32" s="77"/>
      <c r="G32" s="77"/>
      <c r="H32" s="100"/>
      <c r="L32" s="77"/>
      <c r="M32" s="143" t="s">
        <v>82</v>
      </c>
      <c r="N32" s="138" t="s">
        <v>53</v>
      </c>
      <c r="O32" s="75" t="s">
        <v>83</v>
      </c>
      <c r="P32" s="87"/>
      <c r="Q32" s="75"/>
      <c r="R32" s="74"/>
      <c r="W32" s="9"/>
    </row>
    <row r="33" spans="1:23" x14ac:dyDescent="0.25">
      <c r="A33" s="51"/>
      <c r="B33" s="99" t="s">
        <v>11</v>
      </c>
      <c r="C33" s="74" t="s">
        <v>12</v>
      </c>
      <c r="D33" s="85" t="s">
        <v>33</v>
      </c>
      <c r="E33" s="75" t="s">
        <v>31</v>
      </c>
      <c r="F33" s="77" t="s">
        <v>34</v>
      </c>
      <c r="G33" s="77" t="s">
        <v>29</v>
      </c>
      <c r="H33" s="100" t="s">
        <v>32</v>
      </c>
      <c r="L33" s="77"/>
      <c r="M33" s="143" t="s">
        <v>288</v>
      </c>
      <c r="N33" s="138"/>
      <c r="O33" s="75"/>
      <c r="P33" s="87"/>
      <c r="Q33" s="75"/>
      <c r="R33" s="74"/>
      <c r="W33" s="9"/>
    </row>
    <row r="34" spans="1:23" x14ac:dyDescent="0.25">
      <c r="A34" s="51"/>
      <c r="B34" s="101" t="s">
        <v>35</v>
      </c>
      <c r="C34" s="84" t="s">
        <v>13</v>
      </c>
      <c r="D34" s="85" t="s">
        <v>33</v>
      </c>
      <c r="E34" s="76" t="s">
        <v>36</v>
      </c>
      <c r="F34" s="77" t="s">
        <v>34</v>
      </c>
      <c r="G34" s="77" t="s">
        <v>29</v>
      </c>
      <c r="H34" s="100"/>
      <c r="L34" s="77"/>
      <c r="M34" s="123" t="s">
        <v>71</v>
      </c>
      <c r="N34" s="138" t="s">
        <v>72</v>
      </c>
      <c r="O34" s="75"/>
      <c r="P34" s="87"/>
      <c r="Q34" s="75"/>
      <c r="R34" s="74"/>
      <c r="W34" s="9"/>
    </row>
    <row r="35" spans="1:23" x14ac:dyDescent="0.25">
      <c r="A35" s="51"/>
      <c r="B35" s="99" t="s">
        <v>325</v>
      </c>
      <c r="C35" s="74" t="s">
        <v>321</v>
      </c>
      <c r="D35" s="75"/>
      <c r="E35" s="76" t="s">
        <v>324</v>
      </c>
      <c r="F35" s="77"/>
      <c r="G35" s="77" t="s">
        <v>326</v>
      </c>
      <c r="H35" s="100"/>
      <c r="L35" s="77"/>
      <c r="M35" s="123" t="s">
        <v>234</v>
      </c>
      <c r="N35" s="138"/>
      <c r="O35" s="75"/>
      <c r="P35" s="87"/>
      <c r="Q35" s="75"/>
      <c r="R35" s="74"/>
      <c r="W35" s="9"/>
    </row>
    <row r="36" spans="1:23" x14ac:dyDescent="0.25">
      <c r="A36" s="51"/>
      <c r="B36" s="101"/>
      <c r="C36" s="86" t="s">
        <v>278</v>
      </c>
      <c r="D36" s="87" t="s">
        <v>290</v>
      </c>
      <c r="E36" s="76"/>
      <c r="F36" s="77"/>
      <c r="G36" s="77" t="s">
        <v>331</v>
      </c>
      <c r="H36" s="100"/>
      <c r="L36" s="77"/>
      <c r="M36" s="123" t="s">
        <v>621</v>
      </c>
      <c r="N36" s="138"/>
      <c r="O36" s="75"/>
      <c r="P36" s="87"/>
      <c r="Q36" s="75"/>
      <c r="R36" s="74"/>
      <c r="W36" s="9"/>
    </row>
    <row r="37" spans="1:23" x14ac:dyDescent="0.25">
      <c r="A37" s="51"/>
      <c r="B37" s="101" t="s">
        <v>364</v>
      </c>
      <c r="C37" s="74" t="s">
        <v>344</v>
      </c>
      <c r="D37" s="75"/>
      <c r="E37" s="76" t="s">
        <v>345</v>
      </c>
      <c r="F37" s="77"/>
      <c r="G37" s="77" t="s">
        <v>331</v>
      </c>
      <c r="H37" s="100"/>
      <c r="L37" s="77"/>
      <c r="M37" s="123" t="s">
        <v>622</v>
      </c>
      <c r="N37" s="138"/>
      <c r="O37" s="75"/>
      <c r="P37" s="87"/>
      <c r="Q37" s="75"/>
      <c r="R37" s="74"/>
      <c r="W37" s="9"/>
    </row>
    <row r="38" spans="1:23" x14ac:dyDescent="0.25">
      <c r="A38" s="51"/>
      <c r="B38" s="101"/>
      <c r="C38" s="74" t="s">
        <v>495</v>
      </c>
      <c r="D38" s="75"/>
      <c r="E38" s="76"/>
      <c r="F38" s="77"/>
      <c r="G38" s="77"/>
      <c r="H38" s="100"/>
      <c r="L38" s="77"/>
      <c r="M38" s="146" t="s">
        <v>76</v>
      </c>
      <c r="N38" s="138" t="s">
        <v>41</v>
      </c>
      <c r="O38" s="75" t="s">
        <v>27</v>
      </c>
      <c r="P38" s="87"/>
      <c r="Q38" s="75"/>
      <c r="R38" s="74"/>
      <c r="W38" s="9"/>
    </row>
    <row r="39" spans="1:23" x14ac:dyDescent="0.25">
      <c r="A39" s="51"/>
      <c r="B39" s="101"/>
      <c r="C39" s="74" t="s">
        <v>242</v>
      </c>
      <c r="D39" s="75"/>
      <c r="E39" s="76"/>
      <c r="F39" s="77"/>
      <c r="G39" s="77" t="s">
        <v>348</v>
      </c>
      <c r="H39" s="100"/>
      <c r="L39" s="77"/>
      <c r="M39" s="142" t="s">
        <v>49</v>
      </c>
      <c r="N39" s="138" t="s">
        <v>28</v>
      </c>
      <c r="O39" s="75" t="s">
        <v>125</v>
      </c>
      <c r="P39" s="87" t="s">
        <v>123</v>
      </c>
      <c r="Q39" s="75"/>
      <c r="R39" s="74"/>
      <c r="W39" s="9"/>
    </row>
    <row r="40" spans="1:23" x14ac:dyDescent="0.25">
      <c r="A40" s="51"/>
      <c r="B40" s="101" t="s">
        <v>361</v>
      </c>
      <c r="C40" s="74" t="s">
        <v>320</v>
      </c>
      <c r="D40" s="75" t="s">
        <v>271</v>
      </c>
      <c r="E40" s="76" t="s">
        <v>443</v>
      </c>
      <c r="F40" s="77"/>
      <c r="G40" s="77" t="s">
        <v>29</v>
      </c>
      <c r="H40" s="100"/>
      <c r="L40" s="77"/>
      <c r="M40" s="123" t="s">
        <v>487</v>
      </c>
      <c r="N40" s="138"/>
      <c r="O40" s="75"/>
      <c r="P40" s="87"/>
      <c r="Q40" s="75"/>
      <c r="R40" s="74"/>
      <c r="W40" s="9"/>
    </row>
    <row r="41" spans="1:23" x14ac:dyDescent="0.25">
      <c r="A41" s="51"/>
      <c r="B41" s="99" t="s">
        <v>6</v>
      </c>
      <c r="C41" s="74" t="s">
        <v>62</v>
      </c>
      <c r="D41" s="85" t="s">
        <v>23</v>
      </c>
      <c r="E41" s="76" t="s">
        <v>22</v>
      </c>
      <c r="F41" s="77" t="s">
        <v>24</v>
      </c>
      <c r="G41" s="77" t="s">
        <v>672</v>
      </c>
      <c r="H41" s="100"/>
      <c r="L41" s="77"/>
      <c r="M41" s="143" t="s">
        <v>92</v>
      </c>
      <c r="N41" s="138" t="s">
        <v>93</v>
      </c>
      <c r="O41" s="144" t="s">
        <v>94</v>
      </c>
      <c r="P41" s="87"/>
      <c r="Q41" s="75"/>
      <c r="R41" s="74"/>
      <c r="W41" s="9"/>
    </row>
    <row r="42" spans="1:23" x14ac:dyDescent="0.25">
      <c r="A42" s="51"/>
      <c r="B42" s="99"/>
      <c r="C42" s="74" t="s">
        <v>607</v>
      </c>
      <c r="D42" s="85"/>
      <c r="E42" s="76"/>
      <c r="F42" s="77"/>
      <c r="G42" s="77" t="s">
        <v>161</v>
      </c>
      <c r="H42" s="100"/>
      <c r="L42" s="77"/>
      <c r="M42" s="123" t="s">
        <v>488</v>
      </c>
      <c r="N42" s="138">
        <v>2000</v>
      </c>
      <c r="O42" s="75"/>
      <c r="P42" s="87"/>
      <c r="Q42" s="75"/>
      <c r="R42" s="74"/>
      <c r="W42" s="9"/>
    </row>
    <row r="43" spans="1:23" x14ac:dyDescent="0.25">
      <c r="A43" s="51"/>
      <c r="B43" s="101"/>
      <c r="C43" s="88" t="s">
        <v>211</v>
      </c>
      <c r="D43" s="87" t="s">
        <v>291</v>
      </c>
      <c r="E43" s="76"/>
      <c r="F43" s="77"/>
      <c r="G43" s="77" t="s">
        <v>331</v>
      </c>
      <c r="H43" s="100"/>
      <c r="L43" s="77"/>
      <c r="M43" s="123" t="s">
        <v>86</v>
      </c>
      <c r="N43" s="138" t="s">
        <v>64</v>
      </c>
      <c r="O43" s="75" t="s">
        <v>87</v>
      </c>
      <c r="P43" s="87"/>
      <c r="Q43" s="75"/>
      <c r="R43" s="74"/>
      <c r="W43" s="9"/>
    </row>
    <row r="44" spans="1:23" x14ac:dyDescent="0.25">
      <c r="A44" s="51"/>
      <c r="B44" s="99" t="s">
        <v>579</v>
      </c>
      <c r="C44" s="74" t="s">
        <v>263</v>
      </c>
      <c r="D44" s="75" t="s">
        <v>577</v>
      </c>
      <c r="E44" s="76" t="s">
        <v>450</v>
      </c>
      <c r="F44" s="77"/>
      <c r="G44" s="77" t="s">
        <v>578</v>
      </c>
      <c r="H44" s="100"/>
      <c r="I44"/>
      <c r="L44" s="77"/>
      <c r="M44" s="123" t="s">
        <v>265</v>
      </c>
      <c r="N44" s="138"/>
      <c r="O44" s="75"/>
      <c r="P44" s="87"/>
      <c r="Q44" s="75"/>
      <c r="R44" s="74"/>
      <c r="W44" s="9"/>
    </row>
    <row r="45" spans="1:23" x14ac:dyDescent="0.25">
      <c r="A45" s="51"/>
      <c r="B45" s="101"/>
      <c r="C45" s="74" t="s">
        <v>240</v>
      </c>
      <c r="D45" s="75" t="s">
        <v>290</v>
      </c>
      <c r="E45" s="76"/>
      <c r="F45" s="77"/>
      <c r="G45" s="77" t="s">
        <v>645</v>
      </c>
      <c r="H45" s="100"/>
      <c r="I45"/>
      <c r="L45" s="77"/>
      <c r="M45" s="143" t="s">
        <v>265</v>
      </c>
      <c r="N45" s="138"/>
      <c r="O45" s="75"/>
      <c r="P45" s="75" t="s">
        <v>392</v>
      </c>
      <c r="Q45" s="75"/>
      <c r="R45" s="74"/>
      <c r="W45" s="9"/>
    </row>
    <row r="46" spans="1:23" x14ac:dyDescent="0.25">
      <c r="A46" s="51"/>
      <c r="B46" s="101" t="s">
        <v>363</v>
      </c>
      <c r="C46" s="74" t="s">
        <v>346</v>
      </c>
      <c r="D46" s="75"/>
      <c r="E46" s="76" t="s">
        <v>347</v>
      </c>
      <c r="F46" s="77"/>
      <c r="G46" s="77"/>
      <c r="H46" s="100"/>
      <c r="I46"/>
      <c r="L46" s="77"/>
      <c r="M46" s="143" t="s">
        <v>129</v>
      </c>
      <c r="N46" s="138" t="s">
        <v>620</v>
      </c>
      <c r="O46" s="144" t="s">
        <v>88</v>
      </c>
      <c r="P46" s="87"/>
      <c r="Q46" s="75"/>
      <c r="R46" s="74"/>
      <c r="W46" s="9"/>
    </row>
    <row r="47" spans="1:23" x14ac:dyDescent="0.25">
      <c r="A47" s="51"/>
      <c r="B47" s="101"/>
      <c r="C47" s="74" t="s">
        <v>243</v>
      </c>
      <c r="D47" s="75" t="s">
        <v>302</v>
      </c>
      <c r="E47" s="76"/>
      <c r="F47" s="77"/>
      <c r="G47" s="77" t="s">
        <v>161</v>
      </c>
      <c r="H47" s="100"/>
      <c r="I47"/>
      <c r="L47" s="77"/>
      <c r="M47" s="123" t="s">
        <v>489</v>
      </c>
      <c r="N47" s="138"/>
      <c r="O47" s="75" t="s">
        <v>512</v>
      </c>
      <c r="P47" s="87"/>
      <c r="Q47" s="75"/>
      <c r="R47" s="74"/>
      <c r="W47" s="3"/>
    </row>
    <row r="48" spans="1:23" x14ac:dyDescent="0.25">
      <c r="A48" s="51"/>
      <c r="B48" s="101"/>
      <c r="C48" s="74" t="s">
        <v>535</v>
      </c>
      <c r="D48" s="75"/>
      <c r="E48" s="76" t="s">
        <v>536</v>
      </c>
      <c r="F48" s="77"/>
      <c r="G48" s="77" t="s">
        <v>458</v>
      </c>
      <c r="H48" s="100"/>
      <c r="I48"/>
      <c r="L48" s="77"/>
      <c r="M48" s="123" t="s">
        <v>274</v>
      </c>
      <c r="N48" s="138" t="s">
        <v>275</v>
      </c>
      <c r="O48" s="75"/>
      <c r="P48" s="87"/>
      <c r="Q48" s="75"/>
      <c r="R48" s="74"/>
      <c r="W48" s="3"/>
    </row>
    <row r="49" spans="1:23" x14ac:dyDescent="0.25">
      <c r="A49" s="51"/>
      <c r="B49" s="101"/>
      <c r="C49" s="74" t="s">
        <v>522</v>
      </c>
      <c r="D49" s="75" t="s">
        <v>275</v>
      </c>
      <c r="E49" s="76"/>
      <c r="F49" s="77"/>
      <c r="G49" s="77" t="s">
        <v>458</v>
      </c>
      <c r="H49" s="100"/>
      <c r="I49"/>
      <c r="L49" s="77"/>
      <c r="M49" s="123" t="s">
        <v>114</v>
      </c>
      <c r="N49" s="138"/>
      <c r="O49" s="75"/>
      <c r="P49" s="87"/>
      <c r="Q49" s="75"/>
      <c r="R49" s="74"/>
      <c r="W49" s="3"/>
    </row>
    <row r="50" spans="1:23" x14ac:dyDescent="0.25">
      <c r="A50" s="51"/>
      <c r="B50" s="101" t="s">
        <v>360</v>
      </c>
      <c r="C50" s="74" t="s">
        <v>352</v>
      </c>
      <c r="D50" s="75" t="s">
        <v>272</v>
      </c>
      <c r="E50" s="76" t="s">
        <v>353</v>
      </c>
      <c r="F50" s="77"/>
      <c r="G50" s="77" t="s">
        <v>354</v>
      </c>
      <c r="H50" s="100"/>
      <c r="I50"/>
      <c r="L50" s="77"/>
      <c r="M50" s="143" t="s">
        <v>55</v>
      </c>
      <c r="N50" s="138" t="s">
        <v>28</v>
      </c>
      <c r="O50" s="74"/>
      <c r="P50" s="87"/>
      <c r="Q50" s="75"/>
      <c r="R50" s="74"/>
    </row>
    <row r="51" spans="1:23" x14ac:dyDescent="0.25">
      <c r="A51" s="51"/>
      <c r="B51" s="101" t="s">
        <v>359</v>
      </c>
      <c r="C51" s="74" t="s">
        <v>355</v>
      </c>
      <c r="D51" s="75" t="s">
        <v>471</v>
      </c>
      <c r="E51" s="76" t="s">
        <v>356</v>
      </c>
      <c r="F51" s="77"/>
      <c r="G51" s="77" t="s">
        <v>399</v>
      </c>
      <c r="H51" s="100"/>
      <c r="I51"/>
      <c r="L51" s="77"/>
      <c r="M51" s="143" t="s">
        <v>48</v>
      </c>
      <c r="N51" s="138" t="s">
        <v>81</v>
      </c>
      <c r="O51" s="75" t="s">
        <v>104</v>
      </c>
      <c r="P51" s="87"/>
      <c r="Q51" s="75"/>
      <c r="R51" s="74"/>
    </row>
    <row r="52" spans="1:23" x14ac:dyDescent="0.25">
      <c r="A52" s="51"/>
      <c r="B52" s="101"/>
      <c r="C52" s="74" t="s">
        <v>245</v>
      </c>
      <c r="D52" s="75"/>
      <c r="E52" s="76"/>
      <c r="F52" s="77"/>
      <c r="G52" s="77"/>
      <c r="H52" s="100"/>
      <c r="I52"/>
      <c r="L52" s="77"/>
      <c r="M52" s="143" t="s">
        <v>108</v>
      </c>
      <c r="N52" s="138" t="s">
        <v>109</v>
      </c>
      <c r="O52" s="75" t="s">
        <v>27</v>
      </c>
      <c r="P52" s="87"/>
      <c r="Q52" s="75"/>
      <c r="R52" s="74"/>
    </row>
    <row r="53" spans="1:23" x14ac:dyDescent="0.25">
      <c r="A53" s="51"/>
      <c r="B53" s="101"/>
      <c r="C53" s="74" t="s">
        <v>322</v>
      </c>
      <c r="D53" s="75" t="s">
        <v>323</v>
      </c>
      <c r="E53" s="76" t="s">
        <v>350</v>
      </c>
      <c r="F53" s="77"/>
      <c r="G53" s="77" t="s">
        <v>351</v>
      </c>
      <c r="H53" s="100"/>
      <c r="I53"/>
      <c r="L53" s="77"/>
      <c r="M53" s="143" t="s">
        <v>406</v>
      </c>
      <c r="N53" s="138"/>
      <c r="O53" s="75"/>
      <c r="P53" s="147" t="s">
        <v>353</v>
      </c>
      <c r="Q53" s="75"/>
      <c r="R53" s="74"/>
    </row>
    <row r="54" spans="1:23" x14ac:dyDescent="0.25">
      <c r="A54" s="51"/>
      <c r="B54" s="101" t="s">
        <v>435</v>
      </c>
      <c r="C54" s="74" t="s">
        <v>434</v>
      </c>
      <c r="D54" s="75"/>
      <c r="E54" s="76" t="s">
        <v>324</v>
      </c>
      <c r="F54" s="77"/>
      <c r="G54" s="77" t="s">
        <v>436</v>
      </c>
      <c r="H54" s="100"/>
      <c r="I54"/>
      <c r="L54" s="77"/>
      <c r="M54" s="143" t="s">
        <v>96</v>
      </c>
      <c r="N54" s="138" t="s">
        <v>41</v>
      </c>
      <c r="O54" s="75" t="s">
        <v>95</v>
      </c>
      <c r="P54" s="87"/>
      <c r="Q54" s="75"/>
      <c r="R54" s="74"/>
    </row>
    <row r="55" spans="1:23" x14ac:dyDescent="0.25">
      <c r="A55" s="51"/>
      <c r="B55" s="101"/>
      <c r="C55" s="74" t="s">
        <v>244</v>
      </c>
      <c r="D55" s="75"/>
      <c r="E55" s="76"/>
      <c r="F55" s="77"/>
      <c r="G55" s="77"/>
      <c r="H55" s="100"/>
      <c r="I55"/>
      <c r="L55" s="148" t="s">
        <v>490</v>
      </c>
      <c r="M55" s="142" t="s">
        <v>51</v>
      </c>
      <c r="N55" s="149" t="s">
        <v>41</v>
      </c>
      <c r="O55" s="76" t="s">
        <v>52</v>
      </c>
      <c r="P55" s="77" t="s">
        <v>124</v>
      </c>
      <c r="Q55" s="75"/>
      <c r="R55" s="74"/>
    </row>
    <row r="56" spans="1:23" x14ac:dyDescent="0.25">
      <c r="A56" s="51"/>
      <c r="B56" s="101"/>
      <c r="C56" s="74" t="s">
        <v>306</v>
      </c>
      <c r="D56" s="75" t="s">
        <v>307</v>
      </c>
      <c r="E56" s="76"/>
      <c r="F56" s="77"/>
      <c r="G56" s="77"/>
      <c r="H56" s="100"/>
      <c r="I56"/>
      <c r="L56" s="77"/>
      <c r="M56" s="123" t="s">
        <v>484</v>
      </c>
      <c r="N56" s="138"/>
      <c r="O56" s="75"/>
      <c r="P56" s="87"/>
      <c r="Q56" s="75"/>
      <c r="R56" s="74"/>
    </row>
    <row r="57" spans="1:23" x14ac:dyDescent="0.25">
      <c r="A57" s="51"/>
      <c r="B57" s="101"/>
      <c r="C57" s="74" t="s">
        <v>251</v>
      </c>
      <c r="D57" s="75"/>
      <c r="E57" s="76"/>
      <c r="F57" s="77"/>
      <c r="G57" s="77"/>
      <c r="H57" s="100"/>
      <c r="I57"/>
      <c r="L57" s="77"/>
      <c r="M57" s="143" t="s">
        <v>266</v>
      </c>
      <c r="N57" s="138"/>
      <c r="O57" s="75" t="s">
        <v>392</v>
      </c>
      <c r="P57" s="87"/>
      <c r="Q57" s="75"/>
      <c r="R57" s="74"/>
    </row>
    <row r="58" spans="1:23" x14ac:dyDescent="0.25">
      <c r="A58" s="51"/>
      <c r="B58" s="101"/>
      <c r="C58" s="74" t="s">
        <v>623</v>
      </c>
      <c r="D58" s="75"/>
      <c r="E58" s="76"/>
      <c r="F58" s="77"/>
      <c r="G58" s="77"/>
      <c r="H58" s="100"/>
      <c r="I58"/>
      <c r="L58" s="77"/>
      <c r="M58" s="123" t="s">
        <v>68</v>
      </c>
      <c r="N58" s="138" t="s">
        <v>28</v>
      </c>
      <c r="O58" s="75"/>
      <c r="P58" s="87"/>
      <c r="Q58" s="75"/>
      <c r="R58" s="74"/>
    </row>
    <row r="59" spans="1:23" x14ac:dyDescent="0.25">
      <c r="A59" s="51"/>
      <c r="B59" s="101"/>
      <c r="C59" s="74" t="s">
        <v>608</v>
      </c>
      <c r="D59" s="75"/>
      <c r="E59" s="76"/>
      <c r="F59" s="77"/>
      <c r="G59" s="77"/>
      <c r="H59" s="100"/>
      <c r="I59"/>
      <c r="L59" s="77"/>
      <c r="M59" s="143" t="s">
        <v>491</v>
      </c>
      <c r="N59" s="138"/>
      <c r="O59" s="75"/>
      <c r="P59" s="87"/>
      <c r="Q59" s="75"/>
      <c r="R59" s="74"/>
    </row>
    <row r="60" spans="1:23" x14ac:dyDescent="0.25">
      <c r="A60" s="51"/>
      <c r="B60" s="101" t="s">
        <v>523</v>
      </c>
      <c r="C60" s="74" t="s">
        <v>524</v>
      </c>
      <c r="D60" s="75" t="s">
        <v>275</v>
      </c>
      <c r="E60" s="76"/>
      <c r="F60" s="77"/>
      <c r="G60" s="77" t="s">
        <v>596</v>
      </c>
      <c r="H60" s="100"/>
      <c r="I60"/>
      <c r="L60" s="77"/>
      <c r="M60" s="123" t="s">
        <v>492</v>
      </c>
      <c r="N60" s="138"/>
      <c r="O60" s="75"/>
      <c r="P60" s="87"/>
      <c r="Q60" s="75"/>
      <c r="R60" s="74"/>
    </row>
    <row r="61" spans="1:23" x14ac:dyDescent="0.25">
      <c r="A61" s="51"/>
      <c r="B61" s="101" t="s">
        <v>435</v>
      </c>
      <c r="C61" s="74" t="s">
        <v>493</v>
      </c>
      <c r="D61" s="75" t="s">
        <v>537</v>
      </c>
      <c r="E61" s="76" t="s">
        <v>340</v>
      </c>
      <c r="F61" s="77"/>
      <c r="G61" s="77" t="s">
        <v>458</v>
      </c>
      <c r="H61" s="100"/>
      <c r="L61" s="77"/>
      <c r="M61" s="143" t="s">
        <v>74</v>
      </c>
      <c r="N61" s="138" t="s">
        <v>75</v>
      </c>
      <c r="O61" s="75"/>
      <c r="P61" s="87"/>
      <c r="Q61" s="75"/>
      <c r="R61" s="74"/>
    </row>
    <row r="62" spans="1:23" x14ac:dyDescent="0.25">
      <c r="A62" s="51"/>
      <c r="B62" s="101" t="s">
        <v>472</v>
      </c>
      <c r="C62" s="88" t="s">
        <v>279</v>
      </c>
      <c r="D62" s="75" t="s">
        <v>414</v>
      </c>
      <c r="E62" s="76" t="s">
        <v>443</v>
      </c>
      <c r="F62" s="77"/>
      <c r="G62" s="77" t="s">
        <v>331</v>
      </c>
      <c r="H62" s="100" t="s">
        <v>555</v>
      </c>
      <c r="L62" s="77"/>
      <c r="M62" s="143" t="s">
        <v>483</v>
      </c>
      <c r="N62" s="138" t="s">
        <v>511</v>
      </c>
      <c r="O62" s="75" t="s">
        <v>644</v>
      </c>
      <c r="P62" s="87"/>
      <c r="Q62" s="75"/>
      <c r="R62" s="74"/>
    </row>
    <row r="63" spans="1:23" x14ac:dyDescent="0.25">
      <c r="A63" s="51"/>
      <c r="B63" s="101" t="s">
        <v>358</v>
      </c>
      <c r="C63" s="74" t="s">
        <v>357</v>
      </c>
      <c r="D63" s="75" t="s">
        <v>273</v>
      </c>
      <c r="E63" s="76" t="s">
        <v>324</v>
      </c>
      <c r="F63" s="77"/>
      <c r="G63" s="77" t="s">
        <v>331</v>
      </c>
      <c r="H63" s="100" t="s">
        <v>553</v>
      </c>
      <c r="L63" s="77"/>
      <c r="M63" s="142" t="s">
        <v>84</v>
      </c>
      <c r="N63" s="138" t="s">
        <v>28</v>
      </c>
      <c r="O63" s="75" t="s">
        <v>85</v>
      </c>
      <c r="P63" s="87" t="s">
        <v>119</v>
      </c>
      <c r="Q63" s="75"/>
      <c r="R63" s="74"/>
    </row>
    <row r="64" spans="1:23" x14ac:dyDescent="0.25">
      <c r="A64" s="51"/>
      <c r="B64" s="99" t="s">
        <v>8</v>
      </c>
      <c r="C64" s="74" t="s">
        <v>155</v>
      </c>
      <c r="D64" s="85" t="s">
        <v>37</v>
      </c>
      <c r="E64" s="76" t="s">
        <v>340</v>
      </c>
      <c r="F64" s="77" t="s">
        <v>20</v>
      </c>
      <c r="G64" s="77" t="s">
        <v>597</v>
      </c>
      <c r="H64" s="100" t="s">
        <v>38</v>
      </c>
      <c r="L64" s="77"/>
      <c r="M64" s="142" t="s">
        <v>130</v>
      </c>
      <c r="N64" s="138"/>
      <c r="O64" s="75"/>
      <c r="P64" s="87"/>
      <c r="Q64" s="75"/>
      <c r="R64" s="74"/>
    </row>
    <row r="65" spans="1:18" x14ac:dyDescent="0.25">
      <c r="A65" s="51"/>
      <c r="B65" s="101" t="s">
        <v>539</v>
      </c>
      <c r="C65" s="74" t="s">
        <v>538</v>
      </c>
      <c r="D65" s="75" t="s">
        <v>540</v>
      </c>
      <c r="E65" s="76" t="s">
        <v>513</v>
      </c>
      <c r="F65" s="77"/>
      <c r="G65" s="77"/>
      <c r="H65" s="100"/>
      <c r="L65" s="77"/>
      <c r="M65" s="123" t="s">
        <v>485</v>
      </c>
      <c r="N65" s="138"/>
      <c r="O65" s="75"/>
      <c r="P65" s="87"/>
      <c r="Q65" s="75"/>
      <c r="R65" s="74"/>
    </row>
    <row r="66" spans="1:18" x14ac:dyDescent="0.25">
      <c r="A66" s="51"/>
      <c r="B66" s="101" t="s">
        <v>526</v>
      </c>
      <c r="C66" s="88" t="s">
        <v>292</v>
      </c>
      <c r="D66" s="87" t="s">
        <v>525</v>
      </c>
      <c r="E66" s="76"/>
      <c r="F66" s="77"/>
      <c r="G66" s="77" t="s">
        <v>457</v>
      </c>
      <c r="H66" s="100"/>
      <c r="L66" s="77"/>
      <c r="M66" s="123" t="s">
        <v>486</v>
      </c>
      <c r="N66" s="138"/>
      <c r="O66" s="75"/>
      <c r="P66" s="87"/>
      <c r="Q66" s="75"/>
      <c r="R66" s="74"/>
    </row>
    <row r="67" spans="1:18" x14ac:dyDescent="0.25">
      <c r="A67" s="51"/>
      <c r="B67" s="101" t="s">
        <v>367</v>
      </c>
      <c r="C67" s="74" t="s">
        <v>368</v>
      </c>
      <c r="D67" s="75" t="s">
        <v>273</v>
      </c>
      <c r="E67" s="76" t="s">
        <v>369</v>
      </c>
      <c r="F67" s="77"/>
      <c r="G67" s="77" t="s">
        <v>331</v>
      </c>
      <c r="H67" s="100" t="s">
        <v>553</v>
      </c>
      <c r="L67" s="77"/>
      <c r="M67" s="123" t="s">
        <v>126</v>
      </c>
      <c r="N67" s="138" t="s">
        <v>543</v>
      </c>
      <c r="O67" s="144" t="s">
        <v>127</v>
      </c>
      <c r="P67" s="87" t="s">
        <v>128</v>
      </c>
      <c r="Q67" s="75"/>
      <c r="R67" s="74"/>
    </row>
    <row r="68" spans="1:18" x14ac:dyDescent="0.25">
      <c r="A68" s="51"/>
      <c r="B68" s="101" t="s">
        <v>370</v>
      </c>
      <c r="C68" s="74" t="s">
        <v>371</v>
      </c>
      <c r="D68" s="75" t="s">
        <v>272</v>
      </c>
      <c r="E68" s="76" t="s">
        <v>340</v>
      </c>
      <c r="F68" s="77"/>
      <c r="G68" s="77" t="s">
        <v>331</v>
      </c>
      <c r="H68" s="100" t="s">
        <v>553</v>
      </c>
      <c r="L68" s="77"/>
      <c r="M68" s="123" t="s">
        <v>110</v>
      </c>
      <c r="N68" s="138"/>
      <c r="O68" s="75"/>
      <c r="P68" s="87"/>
      <c r="Q68" s="75"/>
      <c r="R68" s="74"/>
    </row>
    <row r="69" spans="1:18" x14ac:dyDescent="0.25">
      <c r="A69" s="51"/>
      <c r="B69" s="101" t="s">
        <v>466</v>
      </c>
      <c r="C69" s="74" t="s">
        <v>467</v>
      </c>
      <c r="D69" s="75" t="s">
        <v>272</v>
      </c>
      <c r="E69" s="76" t="s">
        <v>446</v>
      </c>
      <c r="F69" s="77"/>
      <c r="G69" s="77"/>
      <c r="H69" s="100"/>
      <c r="L69" s="77"/>
      <c r="M69" s="143" t="s">
        <v>476</v>
      </c>
      <c r="N69" s="138"/>
      <c r="O69" s="75" t="s">
        <v>353</v>
      </c>
      <c r="P69" s="87"/>
      <c r="Q69" s="75"/>
      <c r="R69" s="74"/>
    </row>
    <row r="70" spans="1:18" x14ac:dyDescent="0.25">
      <c r="A70" s="51"/>
      <c r="B70" s="99" t="s">
        <v>4</v>
      </c>
      <c r="C70" s="74" t="s">
        <v>5</v>
      </c>
      <c r="D70" s="85" t="s">
        <v>40</v>
      </c>
      <c r="E70" s="76" t="s">
        <v>39</v>
      </c>
      <c r="F70" s="77" t="s">
        <v>24</v>
      </c>
      <c r="G70" s="77" t="s">
        <v>349</v>
      </c>
      <c r="H70" s="100"/>
      <c r="L70" s="77"/>
      <c r="M70" s="123" t="s">
        <v>115</v>
      </c>
      <c r="N70" s="138"/>
      <c r="O70" s="75"/>
      <c r="P70" s="87"/>
      <c r="Q70" s="75"/>
      <c r="R70" s="74"/>
    </row>
    <row r="71" spans="1:18" x14ac:dyDescent="0.25">
      <c r="A71" s="51"/>
      <c r="B71" s="101" t="s">
        <v>528</v>
      </c>
      <c r="C71" s="86" t="s">
        <v>311</v>
      </c>
      <c r="D71" s="87" t="s">
        <v>312</v>
      </c>
      <c r="E71" s="76"/>
      <c r="F71" s="77"/>
      <c r="G71" s="77" t="s">
        <v>527</v>
      </c>
      <c r="H71" s="100"/>
      <c r="L71" s="77"/>
      <c r="M71" s="143" t="s">
        <v>97</v>
      </c>
      <c r="N71" s="138" t="s">
        <v>28</v>
      </c>
      <c r="O71" s="74"/>
      <c r="P71" s="87"/>
      <c r="Q71" s="75"/>
      <c r="R71" s="74"/>
    </row>
    <row r="72" spans="1:18" x14ac:dyDescent="0.25">
      <c r="A72" s="51"/>
      <c r="B72" s="101"/>
      <c r="C72" s="74" t="s">
        <v>282</v>
      </c>
      <c r="D72" s="75"/>
      <c r="E72" s="76"/>
      <c r="F72" s="77"/>
      <c r="G72" s="77" t="s">
        <v>161</v>
      </c>
      <c r="H72" s="100"/>
      <c r="L72" s="150" t="s">
        <v>518</v>
      </c>
      <c r="M72" s="143" t="s">
        <v>98</v>
      </c>
      <c r="N72" s="138" t="s">
        <v>99</v>
      </c>
      <c r="O72" s="75" t="s">
        <v>100</v>
      </c>
      <c r="P72" s="87"/>
      <c r="Q72" s="75"/>
      <c r="R72" s="74"/>
    </row>
    <row r="73" spans="1:18" x14ac:dyDescent="0.25">
      <c r="A73" s="51"/>
      <c r="B73" s="101"/>
      <c r="C73" s="88" t="s">
        <v>313</v>
      </c>
      <c r="D73" s="87" t="s">
        <v>314</v>
      </c>
      <c r="E73" s="76"/>
      <c r="F73" s="77"/>
      <c r="G73" s="77" t="s">
        <v>331</v>
      </c>
      <c r="H73" s="100"/>
      <c r="L73" s="77"/>
      <c r="M73" s="143" t="s">
        <v>267</v>
      </c>
      <c r="N73" s="138"/>
      <c r="O73" s="75" t="s">
        <v>392</v>
      </c>
      <c r="P73" s="87"/>
      <c r="Q73" s="75"/>
      <c r="R73" s="74"/>
    </row>
    <row r="74" spans="1:18" x14ac:dyDescent="0.25">
      <c r="A74" s="51"/>
      <c r="B74" s="101"/>
      <c r="C74" s="88" t="s">
        <v>609</v>
      </c>
      <c r="D74" s="75"/>
      <c r="E74" s="76"/>
      <c r="F74" s="77"/>
      <c r="G74" s="77"/>
      <c r="H74" s="100"/>
      <c r="L74" s="77"/>
      <c r="M74" s="123" t="s">
        <v>188</v>
      </c>
      <c r="N74" s="138"/>
      <c r="O74" s="75"/>
      <c r="P74" s="87"/>
      <c r="Q74" s="75"/>
      <c r="R74" s="74"/>
    </row>
    <row r="75" spans="1:18" x14ac:dyDescent="0.25">
      <c r="A75" s="51"/>
      <c r="B75" s="101"/>
      <c r="C75" s="74" t="s">
        <v>264</v>
      </c>
      <c r="D75" s="75"/>
      <c r="E75" s="76"/>
      <c r="F75" s="77"/>
      <c r="G75" s="77" t="s">
        <v>521</v>
      </c>
      <c r="H75" s="100" t="s">
        <v>553</v>
      </c>
      <c r="L75" s="77"/>
      <c r="M75" s="123" t="s">
        <v>186</v>
      </c>
      <c r="N75" s="138" t="s">
        <v>189</v>
      </c>
      <c r="O75" s="75"/>
      <c r="P75" s="87"/>
      <c r="Q75" s="75"/>
      <c r="R75" s="74"/>
    </row>
    <row r="76" spans="1:18" x14ac:dyDescent="0.25">
      <c r="A76" s="51"/>
      <c r="B76" s="101"/>
      <c r="C76" s="86" t="s">
        <v>315</v>
      </c>
      <c r="D76" s="87" t="s">
        <v>316</v>
      </c>
      <c r="E76" s="76"/>
      <c r="F76" s="77"/>
      <c r="G76" s="77" t="s">
        <v>331</v>
      </c>
      <c r="H76" s="100"/>
      <c r="L76" s="77"/>
      <c r="M76" s="143" t="s">
        <v>102</v>
      </c>
      <c r="N76" s="138" t="s">
        <v>101</v>
      </c>
      <c r="O76" s="75" t="s">
        <v>103</v>
      </c>
      <c r="P76" s="87" t="s">
        <v>121</v>
      </c>
      <c r="Q76" s="75"/>
      <c r="R76" s="74"/>
    </row>
    <row r="77" spans="1:18" x14ac:dyDescent="0.25">
      <c r="A77" s="51"/>
      <c r="B77" s="101" t="s">
        <v>373</v>
      </c>
      <c r="C77" s="74" t="s">
        <v>372</v>
      </c>
      <c r="D77" s="75" t="s">
        <v>473</v>
      </c>
      <c r="E77" s="76" t="s">
        <v>374</v>
      </c>
      <c r="F77" s="77"/>
      <c r="G77" s="77" t="s">
        <v>331</v>
      </c>
      <c r="H77" s="100"/>
      <c r="L77" s="77"/>
      <c r="M77" s="123" t="s">
        <v>111</v>
      </c>
      <c r="N77" s="138"/>
      <c r="O77" s="75"/>
      <c r="P77" s="87"/>
      <c r="Q77" s="75"/>
      <c r="R77" s="74"/>
    </row>
    <row r="78" spans="1:18" x14ac:dyDescent="0.25">
      <c r="A78" s="51"/>
      <c r="B78" s="101" t="s">
        <v>529</v>
      </c>
      <c r="C78" s="74" t="s">
        <v>440</v>
      </c>
      <c r="D78" s="75" t="s">
        <v>530</v>
      </c>
      <c r="E78" s="76" t="s">
        <v>439</v>
      </c>
      <c r="F78" s="77"/>
      <c r="G78" s="77" t="s">
        <v>527</v>
      </c>
      <c r="H78" s="100"/>
      <c r="L78" s="77"/>
      <c r="M78" s="143" t="s">
        <v>494</v>
      </c>
      <c r="N78" s="138"/>
      <c r="O78" s="75"/>
      <c r="P78" s="87"/>
      <c r="Q78" s="75"/>
      <c r="R78" s="74"/>
    </row>
    <row r="79" spans="1:18" x14ac:dyDescent="0.25">
      <c r="A79" s="51"/>
      <c r="B79" s="101"/>
      <c r="C79" s="74" t="s">
        <v>241</v>
      </c>
      <c r="D79" s="89" t="s">
        <v>303</v>
      </c>
      <c r="E79" s="76" t="s">
        <v>441</v>
      </c>
      <c r="F79" s="77"/>
      <c r="G79" s="77" t="s">
        <v>29</v>
      </c>
      <c r="H79" s="100"/>
      <c r="L79" s="77"/>
      <c r="M79" s="143" t="s">
        <v>47</v>
      </c>
      <c r="N79" s="138" t="s">
        <v>67</v>
      </c>
      <c r="O79" s="75" t="s">
        <v>116</v>
      </c>
      <c r="P79" s="87"/>
      <c r="Q79" s="75"/>
      <c r="R79" s="74"/>
    </row>
    <row r="80" spans="1:18" x14ac:dyDescent="0.25">
      <c r="A80" s="51"/>
      <c r="B80" s="101"/>
      <c r="C80" s="74" t="s">
        <v>301</v>
      </c>
      <c r="D80" s="75"/>
      <c r="E80" s="76"/>
      <c r="F80" s="77"/>
      <c r="G80" s="77"/>
      <c r="H80" s="100"/>
      <c r="L80" s="77"/>
      <c r="M80" s="143" t="s">
        <v>69</v>
      </c>
      <c r="N80" s="138"/>
      <c r="O80" s="75"/>
      <c r="P80" s="87"/>
      <c r="Q80" s="75"/>
      <c r="R80" s="74"/>
    </row>
    <row r="81" spans="1:18" x14ac:dyDescent="0.25">
      <c r="A81" s="51"/>
      <c r="B81" s="101" t="s">
        <v>571</v>
      </c>
      <c r="C81" s="74" t="s">
        <v>556</v>
      </c>
      <c r="D81" s="75" t="s">
        <v>572</v>
      </c>
      <c r="E81" s="76"/>
      <c r="F81" s="77"/>
      <c r="G81" s="77" t="s">
        <v>331</v>
      </c>
      <c r="H81" s="100" t="s">
        <v>553</v>
      </c>
      <c r="L81" s="77"/>
      <c r="M81" s="151" t="s">
        <v>50</v>
      </c>
      <c r="N81" s="140" t="s">
        <v>80</v>
      </c>
      <c r="O81" s="80" t="s">
        <v>105</v>
      </c>
      <c r="P81" s="141"/>
      <c r="Q81" s="75"/>
      <c r="R81" s="74"/>
    </row>
    <row r="82" spans="1:18" x14ac:dyDescent="0.25">
      <c r="A82" s="51"/>
      <c r="B82" s="101" t="s">
        <v>542</v>
      </c>
      <c r="C82" s="74" t="s">
        <v>442</v>
      </c>
      <c r="D82" s="75" t="s">
        <v>293</v>
      </c>
      <c r="E82" s="76" t="s">
        <v>443</v>
      </c>
      <c r="F82" s="77"/>
      <c r="G82" s="77" t="s">
        <v>541</v>
      </c>
      <c r="H82" s="100"/>
      <c r="L82" s="77"/>
      <c r="M82" s="123" t="s">
        <v>131</v>
      </c>
      <c r="N82" s="138"/>
      <c r="O82" s="75"/>
      <c r="P82" s="87"/>
      <c r="Q82" s="75"/>
      <c r="R82" s="74"/>
    </row>
    <row r="83" spans="1:18" x14ac:dyDescent="0.25">
      <c r="A83" s="51"/>
      <c r="B83" s="99" t="s">
        <v>42</v>
      </c>
      <c r="C83" s="74" t="s">
        <v>43</v>
      </c>
      <c r="D83" s="85" t="s">
        <v>44</v>
      </c>
      <c r="E83" s="76" t="s">
        <v>46</v>
      </c>
      <c r="F83" s="77" t="s">
        <v>45</v>
      </c>
      <c r="G83" s="77" t="s">
        <v>349</v>
      </c>
      <c r="H83" s="100"/>
      <c r="L83" s="77"/>
      <c r="M83" s="143" t="s">
        <v>268</v>
      </c>
      <c r="N83" s="138" t="s">
        <v>271</v>
      </c>
      <c r="O83" s="75"/>
      <c r="P83" s="87"/>
      <c r="Q83" s="75"/>
      <c r="R83" s="74"/>
    </row>
    <row r="84" spans="1:18" x14ac:dyDescent="0.25">
      <c r="A84" s="51"/>
      <c r="B84" s="101" t="s">
        <v>375</v>
      </c>
      <c r="C84" s="74" t="s">
        <v>376</v>
      </c>
      <c r="D84" s="75" t="s">
        <v>273</v>
      </c>
      <c r="E84" s="76" t="s">
        <v>377</v>
      </c>
      <c r="F84" s="77"/>
      <c r="G84" s="77" t="s">
        <v>331</v>
      </c>
      <c r="H84" s="100"/>
      <c r="L84" s="77"/>
      <c r="M84" s="143" t="s">
        <v>77</v>
      </c>
      <c r="N84" s="138" t="s">
        <v>190</v>
      </c>
      <c r="O84" s="75" t="s">
        <v>78</v>
      </c>
      <c r="P84" s="87" t="s">
        <v>123</v>
      </c>
      <c r="Q84" s="75"/>
      <c r="R84" s="74"/>
    </row>
    <row r="85" spans="1:18" x14ac:dyDescent="0.25">
      <c r="A85" s="51"/>
      <c r="B85" s="101"/>
      <c r="C85" s="74" t="s">
        <v>280</v>
      </c>
      <c r="D85" s="75" t="s">
        <v>302</v>
      </c>
      <c r="E85" s="76"/>
      <c r="F85" s="77"/>
      <c r="G85" s="77" t="s">
        <v>161</v>
      </c>
      <c r="H85" s="100"/>
      <c r="L85" s="77"/>
      <c r="M85" s="142"/>
      <c r="N85" s="138"/>
      <c r="O85" s="75"/>
      <c r="P85" s="87"/>
      <c r="Q85" s="75"/>
      <c r="R85" s="74"/>
    </row>
    <row r="86" spans="1:18" x14ac:dyDescent="0.25">
      <c r="A86" s="51"/>
      <c r="B86" s="101" t="s">
        <v>557</v>
      </c>
      <c r="C86" s="86" t="s">
        <v>319</v>
      </c>
      <c r="D86" s="87" t="s">
        <v>289</v>
      </c>
      <c r="E86" s="76"/>
      <c r="F86" s="77"/>
      <c r="G86" s="77" t="s">
        <v>331</v>
      </c>
      <c r="H86" s="100" t="s">
        <v>553</v>
      </c>
      <c r="M86" s="63"/>
      <c r="P86" s="50"/>
      <c r="Q86" s="5"/>
    </row>
    <row r="87" spans="1:18" ht="21" x14ac:dyDescent="0.35">
      <c r="A87" s="51"/>
      <c r="B87" s="101"/>
      <c r="C87" s="74" t="s">
        <v>246</v>
      </c>
      <c r="D87" s="75"/>
      <c r="E87" s="76"/>
      <c r="F87" s="77"/>
      <c r="G87" s="77"/>
      <c r="H87" s="100"/>
      <c r="M87" s="152" t="s">
        <v>673</v>
      </c>
      <c r="Q87" s="5"/>
    </row>
    <row r="88" spans="1:18" x14ac:dyDescent="0.25">
      <c r="A88" s="51"/>
      <c r="B88" s="101"/>
      <c r="C88" s="74" t="s">
        <v>257</v>
      </c>
      <c r="D88" s="75"/>
      <c r="E88" s="76"/>
      <c r="F88" s="77"/>
      <c r="G88" s="77" t="s">
        <v>338</v>
      </c>
      <c r="H88" s="100"/>
      <c r="M88" s="153" t="s">
        <v>626</v>
      </c>
      <c r="P88" s="50"/>
      <c r="Q88" s="5"/>
    </row>
    <row r="89" spans="1:18" x14ac:dyDescent="0.25">
      <c r="A89" s="51"/>
      <c r="B89" s="101" t="s">
        <v>379</v>
      </c>
      <c r="C89" s="74" t="s">
        <v>378</v>
      </c>
      <c r="D89" s="75" t="s">
        <v>275</v>
      </c>
      <c r="E89" s="76" t="s">
        <v>353</v>
      </c>
      <c r="F89" s="77"/>
      <c r="G89" s="77" t="s">
        <v>331</v>
      </c>
      <c r="H89" s="100"/>
      <c r="M89" s="153" t="s">
        <v>627</v>
      </c>
      <c r="P89" s="61"/>
      <c r="Q89" s="5"/>
    </row>
    <row r="90" spans="1:18" x14ac:dyDescent="0.25">
      <c r="A90" s="51"/>
      <c r="B90" s="101"/>
      <c r="C90" s="86" t="s">
        <v>284</v>
      </c>
      <c r="D90" s="75"/>
      <c r="E90" s="76"/>
      <c r="F90" s="77"/>
      <c r="G90" s="77" t="s">
        <v>331</v>
      </c>
      <c r="H90" s="100"/>
      <c r="M90" s="153" t="s">
        <v>628</v>
      </c>
      <c r="P90" s="50"/>
      <c r="Q90" s="5"/>
    </row>
    <row r="91" spans="1:18" x14ac:dyDescent="0.25">
      <c r="A91" s="51"/>
      <c r="B91" s="101" t="s">
        <v>545</v>
      </c>
      <c r="C91" s="88" t="s">
        <v>544</v>
      </c>
      <c r="D91" s="75"/>
      <c r="E91" s="76"/>
      <c r="F91" s="77"/>
      <c r="G91" s="77" t="s">
        <v>458</v>
      </c>
      <c r="H91" s="100"/>
      <c r="M91" s="153" t="s">
        <v>629</v>
      </c>
      <c r="P91" s="50"/>
      <c r="Q91" s="5"/>
    </row>
    <row r="92" spans="1:18" x14ac:dyDescent="0.25">
      <c r="A92" s="51"/>
      <c r="B92" s="101" t="s">
        <v>444</v>
      </c>
      <c r="C92" s="74" t="s">
        <v>445</v>
      </c>
      <c r="D92" s="75"/>
      <c r="E92" s="76" t="s">
        <v>446</v>
      </c>
      <c r="F92" s="77"/>
      <c r="G92" s="77" t="s">
        <v>447</v>
      </c>
      <c r="H92" s="100"/>
      <c r="M92" s="153" t="s">
        <v>500</v>
      </c>
      <c r="P92" s="50"/>
      <c r="Q92" s="5"/>
    </row>
    <row r="93" spans="1:18" x14ac:dyDescent="0.25">
      <c r="A93" s="51"/>
      <c r="B93" s="101" t="s">
        <v>448</v>
      </c>
      <c r="C93" s="74" t="s">
        <v>449</v>
      </c>
      <c r="D93" s="75"/>
      <c r="E93" s="76" t="s">
        <v>450</v>
      </c>
      <c r="F93" s="77"/>
      <c r="G93" s="77" t="s">
        <v>451</v>
      </c>
      <c r="H93" s="100"/>
      <c r="M93" s="153" t="s">
        <v>630</v>
      </c>
      <c r="P93" s="50"/>
      <c r="Q93" s="5"/>
    </row>
    <row r="94" spans="1:18" x14ac:dyDescent="0.25">
      <c r="A94" s="51"/>
      <c r="B94" s="101"/>
      <c r="C94" s="88" t="s">
        <v>210</v>
      </c>
      <c r="D94" s="75"/>
      <c r="E94" s="76"/>
      <c r="F94" s="77"/>
      <c r="G94" s="77" t="s">
        <v>331</v>
      </c>
      <c r="H94" s="100"/>
      <c r="M94" s="153" t="s">
        <v>631</v>
      </c>
      <c r="P94" s="50"/>
      <c r="Q94" s="68"/>
    </row>
    <row r="95" spans="1:18" x14ac:dyDescent="0.25">
      <c r="A95" s="51"/>
      <c r="B95" s="101" t="s">
        <v>386</v>
      </c>
      <c r="C95" s="74" t="s">
        <v>387</v>
      </c>
      <c r="D95" s="75" t="s">
        <v>273</v>
      </c>
      <c r="E95" s="76" t="s">
        <v>374</v>
      </c>
      <c r="F95" s="77"/>
      <c r="G95" s="77" t="s">
        <v>331</v>
      </c>
      <c r="H95" s="100"/>
      <c r="M95" s="153" t="s">
        <v>632</v>
      </c>
      <c r="P95" s="50"/>
      <c r="Q95" s="5"/>
    </row>
    <row r="96" spans="1:18" x14ac:dyDescent="0.25">
      <c r="A96" s="51"/>
      <c r="B96" s="101"/>
      <c r="C96" s="74" t="s">
        <v>256</v>
      </c>
      <c r="D96" s="75"/>
      <c r="E96" s="76"/>
      <c r="F96" s="77"/>
      <c r="G96" s="77" t="s">
        <v>338</v>
      </c>
      <c r="H96" s="100"/>
      <c r="M96" s="153" t="s">
        <v>633</v>
      </c>
      <c r="P96" s="61"/>
      <c r="Q96" s="5"/>
    </row>
    <row r="97" spans="1:17" x14ac:dyDescent="0.25">
      <c r="A97" s="51"/>
      <c r="B97" s="101" t="s">
        <v>388</v>
      </c>
      <c r="C97" s="74" t="s">
        <v>389</v>
      </c>
      <c r="D97" s="75" t="s">
        <v>474</v>
      </c>
      <c r="E97" s="76" t="s">
        <v>340</v>
      </c>
      <c r="F97" s="77"/>
      <c r="G97" s="77" t="s">
        <v>331</v>
      </c>
      <c r="H97" s="100"/>
      <c r="M97" s="153" t="s">
        <v>634</v>
      </c>
      <c r="P97" s="50"/>
      <c r="Q97" s="5"/>
    </row>
    <row r="98" spans="1:17" x14ac:dyDescent="0.25">
      <c r="A98" s="51"/>
      <c r="B98" s="101" t="s">
        <v>391</v>
      </c>
      <c r="C98" s="74" t="s">
        <v>390</v>
      </c>
      <c r="D98" s="75" t="s">
        <v>272</v>
      </c>
      <c r="E98" s="76" t="s">
        <v>353</v>
      </c>
      <c r="F98" s="77"/>
      <c r="G98" s="77" t="s">
        <v>331</v>
      </c>
      <c r="H98" s="100"/>
      <c r="M98" s="153" t="s">
        <v>635</v>
      </c>
      <c r="Q98" s="5"/>
    </row>
    <row r="99" spans="1:17" x14ac:dyDescent="0.25">
      <c r="A99" s="51"/>
      <c r="B99" s="101"/>
      <c r="C99" s="74" t="s">
        <v>252</v>
      </c>
      <c r="D99" s="75"/>
      <c r="E99" s="76"/>
      <c r="F99" s="77"/>
      <c r="G99" s="77" t="s">
        <v>161</v>
      </c>
      <c r="H99" s="100"/>
      <c r="Q99" s="5"/>
    </row>
    <row r="100" spans="1:17" x14ac:dyDescent="0.25">
      <c r="A100" s="51"/>
      <c r="B100" s="101" t="s">
        <v>454</v>
      </c>
      <c r="C100" s="74" t="s">
        <v>455</v>
      </c>
      <c r="D100" s="75"/>
      <c r="E100" s="76" t="s">
        <v>456</v>
      </c>
      <c r="F100" s="77"/>
      <c r="G100" s="77" t="s">
        <v>457</v>
      </c>
      <c r="H100" s="100"/>
      <c r="Q100" s="5"/>
    </row>
    <row r="101" spans="1:17" x14ac:dyDescent="0.25">
      <c r="A101" s="51"/>
      <c r="B101" s="101" t="s">
        <v>394</v>
      </c>
      <c r="C101" s="74" t="s">
        <v>393</v>
      </c>
      <c r="D101" s="75" t="s">
        <v>275</v>
      </c>
      <c r="E101" s="76" t="s">
        <v>340</v>
      </c>
      <c r="F101" s="77"/>
      <c r="G101" s="77" t="s">
        <v>331</v>
      </c>
      <c r="H101" s="100"/>
      <c r="Q101" s="5"/>
    </row>
    <row r="102" spans="1:17" x14ac:dyDescent="0.25">
      <c r="A102" s="51"/>
      <c r="B102" s="101" t="s">
        <v>559</v>
      </c>
      <c r="C102" s="74" t="s">
        <v>558</v>
      </c>
      <c r="D102" s="75" t="s">
        <v>560</v>
      </c>
      <c r="E102" s="76"/>
      <c r="F102" s="77"/>
      <c r="G102" s="77"/>
      <c r="H102" s="100"/>
      <c r="Q102" s="5"/>
    </row>
    <row r="103" spans="1:17" x14ac:dyDescent="0.25">
      <c r="A103" s="51"/>
      <c r="B103" s="101"/>
      <c r="C103" s="74" t="s">
        <v>310</v>
      </c>
      <c r="D103" s="75"/>
      <c r="E103" s="76"/>
      <c r="F103" s="77"/>
      <c r="G103" s="77"/>
      <c r="H103" s="100"/>
      <c r="Q103" s="5"/>
    </row>
    <row r="104" spans="1:17" x14ac:dyDescent="0.25">
      <c r="A104" s="51"/>
      <c r="B104" s="101"/>
      <c r="C104" s="74" t="s">
        <v>281</v>
      </c>
      <c r="D104" s="75"/>
      <c r="E104" s="76"/>
      <c r="F104" s="77"/>
      <c r="G104" s="77" t="s">
        <v>161</v>
      </c>
      <c r="H104" s="100"/>
      <c r="Q104" s="5"/>
    </row>
    <row r="105" spans="1:17" x14ac:dyDescent="0.25">
      <c r="A105" s="51"/>
      <c r="B105" s="101" t="s">
        <v>398</v>
      </c>
      <c r="C105" s="74" t="s">
        <v>397</v>
      </c>
      <c r="D105" s="75"/>
      <c r="E105" s="76" t="s">
        <v>353</v>
      </c>
      <c r="F105" s="77"/>
      <c r="G105" s="77" t="s">
        <v>399</v>
      </c>
      <c r="H105" s="100"/>
      <c r="Q105" s="5"/>
    </row>
    <row r="106" spans="1:17" x14ac:dyDescent="0.25">
      <c r="A106" s="51"/>
      <c r="B106" s="101" t="s">
        <v>401</v>
      </c>
      <c r="C106" s="74" t="s">
        <v>400</v>
      </c>
      <c r="D106" s="75"/>
      <c r="E106" s="76" t="s">
        <v>324</v>
      </c>
      <c r="F106" s="77"/>
      <c r="G106" s="77" t="s">
        <v>331</v>
      </c>
      <c r="H106" s="100"/>
      <c r="Q106" s="5"/>
    </row>
    <row r="107" spans="1:17" x14ac:dyDescent="0.25">
      <c r="A107" s="51"/>
      <c r="B107" s="101" t="s">
        <v>403</v>
      </c>
      <c r="C107" s="74" t="s">
        <v>402</v>
      </c>
      <c r="D107" s="75" t="s">
        <v>271</v>
      </c>
      <c r="E107" s="76" t="s">
        <v>405</v>
      </c>
      <c r="F107" s="77"/>
      <c r="G107" s="77" t="s">
        <v>404</v>
      </c>
      <c r="H107" s="100"/>
      <c r="Q107" s="5"/>
    </row>
    <row r="108" spans="1:17" x14ac:dyDescent="0.25">
      <c r="A108" s="51"/>
      <c r="B108" s="101" t="s">
        <v>460</v>
      </c>
      <c r="C108" s="74" t="s">
        <v>461</v>
      </c>
      <c r="D108" s="75"/>
      <c r="E108" s="76" t="s">
        <v>462</v>
      </c>
      <c r="F108" s="77"/>
      <c r="G108" s="77" t="s">
        <v>331</v>
      </c>
      <c r="H108" s="100"/>
      <c r="Q108" s="5"/>
    </row>
    <row r="109" spans="1:17" x14ac:dyDescent="0.25">
      <c r="A109" s="51"/>
      <c r="B109" s="101" t="s">
        <v>464</v>
      </c>
      <c r="C109" s="74" t="s">
        <v>463</v>
      </c>
      <c r="D109" s="75"/>
      <c r="E109" s="76"/>
      <c r="F109" s="77"/>
      <c r="G109" s="77" t="s">
        <v>465</v>
      </c>
      <c r="H109" s="100"/>
      <c r="Q109" s="5"/>
    </row>
    <row r="110" spans="1:17" x14ac:dyDescent="0.25">
      <c r="A110" s="51"/>
      <c r="B110" s="101" t="s">
        <v>408</v>
      </c>
      <c r="C110" s="74" t="s">
        <v>407</v>
      </c>
      <c r="D110" s="75" t="s">
        <v>273</v>
      </c>
      <c r="E110" s="76" t="s">
        <v>340</v>
      </c>
      <c r="F110" s="77"/>
      <c r="G110" s="77" t="s">
        <v>409</v>
      </c>
      <c r="H110" s="100"/>
      <c r="Q110" s="5"/>
    </row>
    <row r="111" spans="1:17" x14ac:dyDescent="0.25">
      <c r="A111" s="51"/>
      <c r="B111" s="101" t="s">
        <v>411</v>
      </c>
      <c r="C111" s="74" t="s">
        <v>410</v>
      </c>
      <c r="D111" s="75"/>
      <c r="E111" s="76" t="s">
        <v>353</v>
      </c>
      <c r="F111" s="77"/>
      <c r="G111" s="77" t="s">
        <v>331</v>
      </c>
      <c r="H111" s="100"/>
      <c r="Q111" s="5"/>
    </row>
    <row r="112" spans="1:17" x14ac:dyDescent="0.25">
      <c r="A112" s="51"/>
      <c r="B112" s="101" t="s">
        <v>562</v>
      </c>
      <c r="C112" s="74" t="s">
        <v>561</v>
      </c>
      <c r="D112" s="75" t="s">
        <v>563</v>
      </c>
      <c r="E112" s="76"/>
      <c r="F112" s="77"/>
      <c r="G112" s="77"/>
      <c r="H112" s="100" t="s">
        <v>553</v>
      </c>
      <c r="P112" s="61"/>
      <c r="Q112" s="5"/>
    </row>
    <row r="113" spans="1:17" x14ac:dyDescent="0.25">
      <c r="A113" s="51"/>
      <c r="B113" s="101"/>
      <c r="C113" s="74" t="s">
        <v>261</v>
      </c>
      <c r="D113" s="75"/>
      <c r="E113" s="76"/>
      <c r="F113" s="77"/>
      <c r="G113" s="77" t="s">
        <v>338</v>
      </c>
      <c r="H113" s="100"/>
      <c r="P113" s="50"/>
      <c r="Q113" s="5"/>
    </row>
    <row r="114" spans="1:17" x14ac:dyDescent="0.25">
      <c r="A114" s="51"/>
      <c r="B114" s="101"/>
      <c r="C114" s="74" t="s">
        <v>300</v>
      </c>
      <c r="D114" s="75"/>
      <c r="E114" s="76"/>
      <c r="F114" s="77"/>
      <c r="G114" s="77" t="s">
        <v>334</v>
      </c>
      <c r="H114" s="100"/>
      <c r="P114" s="50"/>
      <c r="Q114" s="5"/>
    </row>
    <row r="115" spans="1:17" x14ac:dyDescent="0.25">
      <c r="A115" s="51"/>
      <c r="B115" s="101"/>
      <c r="C115" s="74" t="s">
        <v>255</v>
      </c>
      <c r="D115" s="75"/>
      <c r="E115" s="76"/>
      <c r="F115" s="77"/>
      <c r="G115" s="77" t="s">
        <v>338</v>
      </c>
      <c r="H115" s="100"/>
      <c r="P115" s="50"/>
      <c r="Q115" s="5"/>
    </row>
    <row r="116" spans="1:17" x14ac:dyDescent="0.25">
      <c r="A116" s="51"/>
      <c r="B116" s="101" t="s">
        <v>412</v>
      </c>
      <c r="C116" s="74" t="s">
        <v>413</v>
      </c>
      <c r="D116" s="75" t="s">
        <v>414</v>
      </c>
      <c r="E116" s="76" t="s">
        <v>342</v>
      </c>
      <c r="F116" s="77"/>
      <c r="G116" s="77" t="s">
        <v>331</v>
      </c>
      <c r="H116" s="100"/>
      <c r="P116" s="50"/>
      <c r="Q116" s="5"/>
    </row>
    <row r="117" spans="1:17" x14ac:dyDescent="0.25">
      <c r="A117" s="51"/>
      <c r="B117" s="101"/>
      <c r="C117" s="86" t="s">
        <v>318</v>
      </c>
      <c r="D117" s="87" t="s">
        <v>317</v>
      </c>
      <c r="E117" s="76"/>
      <c r="F117" s="77"/>
      <c r="G117" s="77" t="s">
        <v>331</v>
      </c>
      <c r="H117" s="100" t="s">
        <v>553</v>
      </c>
      <c r="P117" s="50"/>
      <c r="Q117" s="5"/>
    </row>
    <row r="118" spans="1:17" x14ac:dyDescent="0.25">
      <c r="A118" s="51"/>
      <c r="B118" s="101"/>
      <c r="C118" s="74" t="s">
        <v>304</v>
      </c>
      <c r="D118" s="75" t="s">
        <v>305</v>
      </c>
      <c r="E118" s="76"/>
      <c r="F118" s="77"/>
      <c r="G118" s="77" t="s">
        <v>161</v>
      </c>
      <c r="H118" s="100"/>
      <c r="P118" s="50"/>
      <c r="Q118" s="5"/>
    </row>
    <row r="119" spans="1:17" x14ac:dyDescent="0.25">
      <c r="A119" s="51"/>
      <c r="B119" s="101" t="s">
        <v>416</v>
      </c>
      <c r="C119" s="74" t="s">
        <v>415</v>
      </c>
      <c r="D119" s="75"/>
      <c r="E119" s="76" t="s">
        <v>353</v>
      </c>
      <c r="F119" s="77"/>
      <c r="G119" s="77" t="s">
        <v>417</v>
      </c>
      <c r="H119" s="100"/>
      <c r="K119" s="42"/>
      <c r="P119" s="50"/>
      <c r="Q119" s="5"/>
    </row>
    <row r="120" spans="1:17" x14ac:dyDescent="0.25">
      <c r="A120" s="51"/>
      <c r="B120" s="101" t="s">
        <v>420</v>
      </c>
      <c r="C120" s="74" t="s">
        <v>421</v>
      </c>
      <c r="D120" s="75"/>
      <c r="E120" s="76" t="s">
        <v>422</v>
      </c>
      <c r="F120" s="77"/>
      <c r="G120" s="77" t="s">
        <v>331</v>
      </c>
      <c r="H120" s="100"/>
      <c r="Q120" s="5"/>
    </row>
    <row r="121" spans="1:17" x14ac:dyDescent="0.25">
      <c r="A121" s="51"/>
      <c r="B121" s="101"/>
      <c r="C121" s="88" t="s">
        <v>286</v>
      </c>
      <c r="D121" s="75"/>
      <c r="E121" s="76"/>
      <c r="F121" s="77"/>
      <c r="G121" s="77" t="s">
        <v>331</v>
      </c>
      <c r="H121" s="100"/>
      <c r="Q121" s="5"/>
    </row>
    <row r="122" spans="1:17" x14ac:dyDescent="0.25">
      <c r="A122" s="51"/>
      <c r="B122" s="101" t="s">
        <v>427</v>
      </c>
      <c r="C122" s="74" t="s">
        <v>426</v>
      </c>
      <c r="D122" s="75" t="s">
        <v>275</v>
      </c>
      <c r="E122" s="76" t="s">
        <v>340</v>
      </c>
      <c r="F122" s="77"/>
      <c r="G122" s="77" t="s">
        <v>331</v>
      </c>
      <c r="H122" s="100"/>
      <c r="Q122" s="5"/>
    </row>
    <row r="123" spans="1:17" x14ac:dyDescent="0.25">
      <c r="A123" s="51"/>
      <c r="B123" s="101"/>
      <c r="C123" s="74" t="s">
        <v>599</v>
      </c>
      <c r="D123" s="75"/>
      <c r="E123" s="76"/>
      <c r="F123" s="77"/>
      <c r="G123" s="77"/>
      <c r="H123" s="100"/>
      <c r="P123" s="61"/>
      <c r="Q123" s="5"/>
    </row>
    <row r="124" spans="1:17" x14ac:dyDescent="0.25">
      <c r="A124" s="51"/>
      <c r="B124" s="102" t="s">
        <v>602</v>
      </c>
      <c r="C124" s="74" t="s">
        <v>600</v>
      </c>
      <c r="D124" s="75"/>
      <c r="E124" s="76"/>
      <c r="F124" s="77"/>
      <c r="G124" s="77" t="s">
        <v>161</v>
      </c>
      <c r="H124" s="100"/>
      <c r="P124" s="61"/>
      <c r="Q124" s="5"/>
    </row>
    <row r="125" spans="1:17" x14ac:dyDescent="0.25">
      <c r="A125" s="51"/>
      <c r="B125" s="101"/>
      <c r="C125" s="74" t="s">
        <v>601</v>
      </c>
      <c r="D125" s="75"/>
      <c r="E125" s="76"/>
      <c r="F125" s="77"/>
      <c r="G125" s="77" t="s">
        <v>161</v>
      </c>
      <c r="H125" s="100"/>
      <c r="P125" s="61"/>
      <c r="Q125" s="5"/>
    </row>
    <row r="126" spans="1:17" x14ac:dyDescent="0.25">
      <c r="A126" s="51"/>
      <c r="B126" s="101"/>
      <c r="C126" s="74" t="s">
        <v>510</v>
      </c>
      <c r="D126" s="75"/>
      <c r="E126" s="76"/>
      <c r="F126" s="77"/>
      <c r="G126" s="77" t="s">
        <v>161</v>
      </c>
      <c r="H126" s="100"/>
      <c r="Q126" s="5"/>
    </row>
    <row r="127" spans="1:17" x14ac:dyDescent="0.25">
      <c r="A127" s="51"/>
      <c r="B127" s="101"/>
      <c r="C127" s="74" t="s">
        <v>254</v>
      </c>
      <c r="D127" s="75"/>
      <c r="E127" s="76"/>
      <c r="F127" s="77"/>
      <c r="G127" s="77" t="s">
        <v>338</v>
      </c>
      <c r="H127" s="100"/>
      <c r="Q127" s="5"/>
    </row>
    <row r="128" spans="1:17" x14ac:dyDescent="0.25">
      <c r="A128" s="51"/>
      <c r="B128" s="102" t="s">
        <v>604</v>
      </c>
      <c r="C128" s="74" t="s">
        <v>603</v>
      </c>
      <c r="D128" s="75"/>
      <c r="E128" s="76"/>
      <c r="F128" s="77"/>
      <c r="G128" s="77" t="s">
        <v>161</v>
      </c>
      <c r="H128" s="100"/>
      <c r="P128" s="61"/>
      <c r="Q128" s="5"/>
    </row>
    <row r="129" spans="1:17" x14ac:dyDescent="0.25">
      <c r="A129" s="51"/>
      <c r="B129" s="101"/>
      <c r="C129" s="74" t="s">
        <v>260</v>
      </c>
      <c r="D129" s="75"/>
      <c r="E129" s="76"/>
      <c r="F129" s="77"/>
      <c r="G129" s="77" t="s">
        <v>338</v>
      </c>
      <c r="H129" s="100"/>
      <c r="Q129" s="5"/>
    </row>
    <row r="130" spans="1:17" x14ac:dyDescent="0.25">
      <c r="A130" s="51"/>
      <c r="B130" s="101" t="s">
        <v>428</v>
      </c>
      <c r="C130" s="88" t="s">
        <v>258</v>
      </c>
      <c r="D130" s="75" t="s">
        <v>303</v>
      </c>
      <c r="E130" s="76" t="s">
        <v>324</v>
      </c>
      <c r="F130" s="77">
        <v>48</v>
      </c>
      <c r="G130" s="77" t="s">
        <v>429</v>
      </c>
      <c r="H130" s="100" t="s">
        <v>554</v>
      </c>
      <c r="Q130" s="5"/>
    </row>
    <row r="131" spans="1:17" x14ac:dyDescent="0.25">
      <c r="A131" s="51"/>
      <c r="B131" s="101" t="s">
        <v>423</v>
      </c>
      <c r="C131" s="86" t="s">
        <v>262</v>
      </c>
      <c r="D131" s="75" t="s">
        <v>582</v>
      </c>
      <c r="E131" s="76" t="s">
        <v>424</v>
      </c>
      <c r="F131" s="77"/>
      <c r="G131" s="77" t="s">
        <v>425</v>
      </c>
      <c r="H131" s="100" t="s">
        <v>554</v>
      </c>
      <c r="Q131" s="5"/>
    </row>
    <row r="132" spans="1:17" x14ac:dyDescent="0.25">
      <c r="A132" s="51"/>
      <c r="B132" s="101"/>
      <c r="C132" s="74" t="s">
        <v>285</v>
      </c>
      <c r="D132" s="75"/>
      <c r="E132" s="76" t="s">
        <v>478</v>
      </c>
      <c r="F132" s="77"/>
      <c r="G132" s="77" t="s">
        <v>161</v>
      </c>
      <c r="H132" s="100"/>
      <c r="Q132" s="5"/>
    </row>
    <row r="133" spans="1:17" x14ac:dyDescent="0.25">
      <c r="A133" s="51"/>
      <c r="B133" s="103" t="s">
        <v>591</v>
      </c>
      <c r="C133" s="74" t="s">
        <v>590</v>
      </c>
      <c r="D133" s="75"/>
      <c r="E133" s="76"/>
      <c r="F133" s="77"/>
      <c r="G133" s="77" t="s">
        <v>331</v>
      </c>
      <c r="H133" s="100"/>
      <c r="P133" s="61"/>
      <c r="Q133" s="5"/>
    </row>
    <row r="134" spans="1:17" x14ac:dyDescent="0.25">
      <c r="A134" s="51"/>
      <c r="B134" s="103" t="s">
        <v>592</v>
      </c>
      <c r="C134" s="74" t="s">
        <v>588</v>
      </c>
      <c r="D134" s="75"/>
      <c r="E134" s="76"/>
      <c r="F134" s="77"/>
      <c r="G134" s="77" t="s">
        <v>598</v>
      </c>
      <c r="H134" s="100"/>
      <c r="P134" s="61"/>
      <c r="Q134" s="5"/>
    </row>
    <row r="135" spans="1:17" x14ac:dyDescent="0.25">
      <c r="A135" s="51"/>
      <c r="B135" s="103" t="s">
        <v>593</v>
      </c>
      <c r="C135" s="74" t="s">
        <v>589</v>
      </c>
      <c r="D135" s="75"/>
      <c r="E135" s="76"/>
      <c r="F135" s="77"/>
      <c r="G135" s="77" t="s">
        <v>598</v>
      </c>
      <c r="H135" s="100"/>
      <c r="P135" s="61"/>
      <c r="Q135" s="5"/>
    </row>
    <row r="136" spans="1:17" x14ac:dyDescent="0.25">
      <c r="A136" s="51"/>
      <c r="B136" s="101"/>
      <c r="C136" s="74" t="s">
        <v>253</v>
      </c>
      <c r="D136" s="75"/>
      <c r="E136" s="76"/>
      <c r="F136" s="77"/>
      <c r="G136" s="77" t="s">
        <v>338</v>
      </c>
      <c r="H136" s="100"/>
      <c r="Q136" s="5"/>
    </row>
    <row r="137" spans="1:17" x14ac:dyDescent="0.25">
      <c r="A137" s="51"/>
      <c r="B137" s="99"/>
      <c r="C137" s="74" t="s">
        <v>506</v>
      </c>
      <c r="D137" s="75" t="s">
        <v>507</v>
      </c>
      <c r="E137" s="76" t="s">
        <v>508</v>
      </c>
      <c r="F137" s="77"/>
      <c r="G137" s="77"/>
      <c r="H137" s="100"/>
      <c r="Q137" s="5"/>
    </row>
    <row r="138" spans="1:17" x14ac:dyDescent="0.25">
      <c r="A138" s="51"/>
      <c r="B138" s="101" t="s">
        <v>468</v>
      </c>
      <c r="C138" s="74" t="s">
        <v>469</v>
      </c>
      <c r="D138" s="75"/>
      <c r="E138" s="76"/>
      <c r="F138" s="77"/>
      <c r="G138" s="77" t="s">
        <v>470</v>
      </c>
      <c r="H138" s="100"/>
      <c r="P138" s="50"/>
      <c r="Q138" s="5"/>
    </row>
    <row r="139" spans="1:17" x14ac:dyDescent="0.25">
      <c r="A139" s="51"/>
      <c r="B139" s="101"/>
      <c r="C139" s="88" t="s">
        <v>277</v>
      </c>
      <c r="D139" s="87" t="s">
        <v>283</v>
      </c>
      <c r="E139" s="76"/>
      <c r="F139" s="77"/>
      <c r="G139" s="77" t="s">
        <v>331</v>
      </c>
      <c r="H139" s="100"/>
      <c r="P139" s="50"/>
      <c r="Q139" s="5"/>
    </row>
    <row r="140" spans="1:17" x14ac:dyDescent="0.25">
      <c r="A140" s="51"/>
      <c r="B140" s="101" t="s">
        <v>433</v>
      </c>
      <c r="C140" s="74" t="s">
        <v>432</v>
      </c>
      <c r="D140" s="75"/>
      <c r="E140" s="76" t="s">
        <v>353</v>
      </c>
      <c r="F140" s="77"/>
      <c r="G140" s="77" t="s">
        <v>409</v>
      </c>
      <c r="H140" s="100"/>
      <c r="P140" s="50"/>
      <c r="Q140" s="5"/>
    </row>
    <row r="141" spans="1:17" x14ac:dyDescent="0.25">
      <c r="A141" s="51"/>
      <c r="B141" s="101"/>
      <c r="C141" s="74" t="s">
        <v>259</v>
      </c>
      <c r="D141" s="75"/>
      <c r="E141" s="76"/>
      <c r="F141" s="77"/>
      <c r="G141" s="77" t="s">
        <v>338</v>
      </c>
      <c r="H141" s="100"/>
      <c r="P141" s="50"/>
      <c r="Q141" s="5"/>
    </row>
    <row r="142" spans="1:17" x14ac:dyDescent="0.25">
      <c r="B142" s="101" t="s">
        <v>534</v>
      </c>
      <c r="C142" s="74" t="s">
        <v>531</v>
      </c>
      <c r="D142" s="75" t="s">
        <v>532</v>
      </c>
      <c r="E142" s="76" t="s">
        <v>533</v>
      </c>
      <c r="F142" s="77"/>
      <c r="G142" s="77" t="s">
        <v>458</v>
      </c>
      <c r="H142" s="100"/>
      <c r="P142" s="50"/>
      <c r="Q142" s="5"/>
    </row>
    <row r="143" spans="1:17" x14ac:dyDescent="0.25">
      <c r="B143" s="101"/>
      <c r="C143" s="74" t="s">
        <v>573</v>
      </c>
      <c r="D143" s="75" t="s">
        <v>574</v>
      </c>
      <c r="E143" s="76"/>
      <c r="F143" s="77"/>
      <c r="G143" s="77"/>
      <c r="H143" s="100"/>
      <c r="P143" s="50"/>
      <c r="Q143" s="50"/>
    </row>
    <row r="144" spans="1:17" x14ac:dyDescent="0.25">
      <c r="B144" s="101"/>
      <c r="C144" s="74" t="s">
        <v>637</v>
      </c>
      <c r="D144" s="75"/>
      <c r="E144" s="76"/>
      <c r="F144" s="77"/>
      <c r="G144" s="77"/>
      <c r="H144" s="100"/>
      <c r="P144" s="61"/>
      <c r="Q144" s="61"/>
    </row>
    <row r="145" spans="2:17" x14ac:dyDescent="0.25">
      <c r="B145" s="101"/>
      <c r="C145" s="74" t="s">
        <v>607</v>
      </c>
      <c r="D145" s="75"/>
      <c r="E145" s="76"/>
      <c r="F145" s="77"/>
      <c r="G145" s="77" t="s">
        <v>458</v>
      </c>
      <c r="H145" s="100"/>
      <c r="P145" s="61"/>
      <c r="Q145" s="61"/>
    </row>
    <row r="146" spans="2:17" x14ac:dyDescent="0.25">
      <c r="B146" s="101"/>
      <c r="C146" s="74" t="s">
        <v>638</v>
      </c>
      <c r="D146" s="75"/>
      <c r="E146" s="76"/>
      <c r="F146" s="77"/>
      <c r="G146" s="77" t="s">
        <v>458</v>
      </c>
      <c r="H146" s="100"/>
      <c r="P146" s="61"/>
      <c r="Q146" s="61"/>
    </row>
    <row r="147" spans="2:17" x14ac:dyDescent="0.25">
      <c r="B147" s="101"/>
      <c r="C147" s="74" t="s">
        <v>639</v>
      </c>
      <c r="D147" s="75"/>
      <c r="E147" s="76"/>
      <c r="F147" s="77"/>
      <c r="G147" s="77" t="s">
        <v>29</v>
      </c>
      <c r="H147" s="100"/>
      <c r="P147" s="61"/>
      <c r="Q147" s="61"/>
    </row>
    <row r="148" spans="2:17" x14ac:dyDescent="0.25">
      <c r="B148" s="101"/>
      <c r="C148" s="74" t="s">
        <v>640</v>
      </c>
      <c r="D148" s="75"/>
      <c r="E148" s="76"/>
      <c r="F148" s="77"/>
      <c r="G148" s="77"/>
      <c r="H148" s="100"/>
      <c r="P148" s="61"/>
      <c r="Q148" s="61"/>
    </row>
    <row r="149" spans="2:17" x14ac:dyDescent="0.25">
      <c r="B149" s="101"/>
      <c r="C149" s="78" t="s">
        <v>608</v>
      </c>
      <c r="D149" s="75"/>
      <c r="E149" s="76"/>
      <c r="F149" s="77"/>
      <c r="G149" s="77" t="s">
        <v>458</v>
      </c>
      <c r="H149" s="100"/>
      <c r="P149" s="61"/>
      <c r="Q149" s="61"/>
    </row>
    <row r="150" spans="2:17" x14ac:dyDescent="0.25">
      <c r="B150" s="101"/>
      <c r="C150" s="74" t="s">
        <v>641</v>
      </c>
      <c r="D150" s="75"/>
      <c r="E150" s="76"/>
      <c r="F150" s="77"/>
      <c r="G150" s="77"/>
      <c r="H150" s="100"/>
      <c r="P150" s="61"/>
      <c r="Q150" s="61"/>
    </row>
    <row r="151" spans="2:17" x14ac:dyDescent="0.25">
      <c r="B151" s="101"/>
      <c r="C151" s="74" t="s">
        <v>610</v>
      </c>
      <c r="D151" s="75"/>
      <c r="E151" s="76"/>
      <c r="F151" s="77"/>
      <c r="G151" s="77" t="s">
        <v>458</v>
      </c>
      <c r="H151" s="100"/>
      <c r="P151" s="61"/>
      <c r="Q151" s="61"/>
    </row>
    <row r="152" spans="2:17" x14ac:dyDescent="0.25">
      <c r="B152" s="101"/>
      <c r="C152" s="74" t="s">
        <v>301</v>
      </c>
      <c r="D152" s="75" t="s">
        <v>642</v>
      </c>
      <c r="E152" s="76"/>
      <c r="F152" s="77"/>
      <c r="G152" s="77" t="s">
        <v>458</v>
      </c>
      <c r="H152" s="100"/>
      <c r="P152" s="61"/>
      <c r="Q152" s="61"/>
    </row>
    <row r="153" spans="2:17" x14ac:dyDescent="0.25">
      <c r="B153" s="101"/>
      <c r="C153" s="74" t="s">
        <v>245</v>
      </c>
      <c r="D153" s="75"/>
      <c r="E153" s="76"/>
      <c r="F153" s="77"/>
      <c r="G153" s="77"/>
      <c r="H153" s="100"/>
      <c r="P153" s="61"/>
      <c r="Q153" s="61"/>
    </row>
    <row r="154" spans="2:17" x14ac:dyDescent="0.25">
      <c r="B154" s="101"/>
      <c r="C154" s="74" t="s">
        <v>611</v>
      </c>
      <c r="D154" s="75"/>
      <c r="E154" s="76"/>
      <c r="F154" s="77"/>
      <c r="G154" s="77" t="s">
        <v>458</v>
      </c>
      <c r="H154" s="100"/>
      <c r="P154" s="61"/>
      <c r="Q154" s="61"/>
    </row>
    <row r="155" spans="2:17" x14ac:dyDescent="0.25">
      <c r="B155" s="101"/>
      <c r="C155" s="74" t="s">
        <v>643</v>
      </c>
      <c r="D155" s="75"/>
      <c r="E155" s="76"/>
      <c r="F155" s="77"/>
      <c r="G155" s="77"/>
      <c r="H155" s="100"/>
      <c r="P155" s="61"/>
      <c r="Q155" s="61"/>
    </row>
    <row r="156" spans="2:17" x14ac:dyDescent="0.25">
      <c r="B156" s="101"/>
      <c r="C156" s="74" t="s">
        <v>646</v>
      </c>
      <c r="D156" s="75" t="s">
        <v>670</v>
      </c>
      <c r="E156" s="76"/>
      <c r="F156" s="77"/>
      <c r="G156" s="77" t="s">
        <v>647</v>
      </c>
      <c r="H156" s="100" t="s">
        <v>648</v>
      </c>
      <c r="P156" s="61"/>
      <c r="Q156" s="61"/>
    </row>
    <row r="157" spans="2:17" x14ac:dyDescent="0.25">
      <c r="B157" s="101"/>
      <c r="C157" s="74"/>
      <c r="D157" s="75"/>
      <c r="E157" s="76"/>
      <c r="F157" s="77"/>
      <c r="G157" s="77"/>
      <c r="H157" s="100"/>
      <c r="P157" s="61"/>
      <c r="Q157" s="61"/>
    </row>
    <row r="158" spans="2:17" ht="14.45" customHeight="1" thickBot="1" x14ac:dyDescent="0.3">
      <c r="B158" s="104"/>
      <c r="C158" s="105"/>
      <c r="D158" s="106"/>
      <c r="E158" s="107"/>
      <c r="F158" s="108"/>
      <c r="G158" s="108"/>
      <c r="H158" s="109"/>
      <c r="P158" s="50"/>
      <c r="Q158" s="50"/>
    </row>
    <row r="159" spans="2:17" ht="14.45" customHeight="1" thickBot="1" x14ac:dyDescent="0.3">
      <c r="B159" s="2"/>
      <c r="C159" s="2"/>
      <c r="D159" s="72"/>
      <c r="E159" s="73"/>
      <c r="F159" s="62"/>
      <c r="G159" s="62"/>
      <c r="H159" s="62"/>
      <c r="P159" s="61"/>
      <c r="Q159" s="61"/>
    </row>
    <row r="160" spans="2:17" x14ac:dyDescent="0.25">
      <c r="B160" s="90"/>
      <c r="C160" s="124" t="s">
        <v>9</v>
      </c>
      <c r="D160" s="91"/>
      <c r="E160" s="92"/>
      <c r="F160" s="93"/>
      <c r="G160" s="93"/>
      <c r="H160" s="94"/>
    </row>
    <row r="161" spans="1:20" x14ac:dyDescent="0.25">
      <c r="A161" s="51"/>
      <c r="B161" s="101" t="s">
        <v>363</v>
      </c>
      <c r="C161" s="74" t="s">
        <v>346</v>
      </c>
      <c r="D161" s="75"/>
      <c r="E161" s="76" t="s">
        <v>347</v>
      </c>
      <c r="F161" s="77"/>
      <c r="G161" s="77" t="s">
        <v>161</v>
      </c>
      <c r="H161" s="100"/>
    </row>
    <row r="162" spans="1:20" x14ac:dyDescent="0.25">
      <c r="B162" s="101" t="s">
        <v>362</v>
      </c>
      <c r="C162" s="74" t="s">
        <v>249</v>
      </c>
      <c r="D162" s="75" t="s">
        <v>276</v>
      </c>
      <c r="E162" s="76"/>
      <c r="F162" s="77"/>
      <c r="G162" s="77" t="s">
        <v>349</v>
      </c>
      <c r="H162" s="100"/>
    </row>
    <row r="163" spans="1:20" x14ac:dyDescent="0.25">
      <c r="B163" s="101"/>
      <c r="C163" s="74" t="s">
        <v>309</v>
      </c>
      <c r="D163" s="75"/>
      <c r="E163" s="76"/>
      <c r="F163" s="77"/>
      <c r="G163" s="77"/>
      <c r="H163" s="100"/>
    </row>
    <row r="164" spans="1:20" x14ac:dyDescent="0.25">
      <c r="B164" s="101" t="s">
        <v>63</v>
      </c>
      <c r="C164" s="88" t="s">
        <v>66</v>
      </c>
      <c r="D164" s="75" t="s">
        <v>64</v>
      </c>
      <c r="E164" s="76" t="s">
        <v>65</v>
      </c>
      <c r="F164" s="77" t="s">
        <v>34</v>
      </c>
      <c r="G164" s="122" t="s">
        <v>29</v>
      </c>
      <c r="H164" s="100"/>
    </row>
    <row r="165" spans="1:20" x14ac:dyDescent="0.25">
      <c r="B165" s="101" t="s">
        <v>15</v>
      </c>
      <c r="C165" s="74"/>
      <c r="D165" s="75"/>
      <c r="E165" s="76"/>
      <c r="F165" s="77"/>
      <c r="G165" s="77"/>
      <c r="H165" s="100"/>
    </row>
    <row r="166" spans="1:20" x14ac:dyDescent="0.25">
      <c r="B166" s="125"/>
      <c r="C166" s="74" t="s">
        <v>503</v>
      </c>
      <c r="D166" s="75"/>
      <c r="E166" s="76"/>
      <c r="F166" s="77"/>
      <c r="G166" s="77"/>
      <c r="H166" s="100"/>
      <c r="T166" s="5"/>
    </row>
    <row r="167" spans="1:20" x14ac:dyDescent="0.25">
      <c r="B167" s="101"/>
      <c r="C167" s="74"/>
      <c r="D167" s="75"/>
      <c r="E167" s="76"/>
      <c r="F167" s="77"/>
      <c r="G167" s="77"/>
      <c r="H167" s="100"/>
      <c r="T167" s="5"/>
    </row>
    <row r="168" spans="1:20" x14ac:dyDescent="0.25">
      <c r="B168" s="101" t="s">
        <v>381</v>
      </c>
      <c r="C168" s="74" t="s">
        <v>380</v>
      </c>
      <c r="D168" s="75"/>
      <c r="E168" s="76" t="s">
        <v>382</v>
      </c>
      <c r="F168" s="77"/>
      <c r="G168" s="77" t="s">
        <v>161</v>
      </c>
      <c r="H168" s="100"/>
      <c r="T168" s="5"/>
    </row>
    <row r="169" spans="1:20" x14ac:dyDescent="0.25">
      <c r="B169" s="125" t="s">
        <v>383</v>
      </c>
      <c r="C169" s="74" t="s">
        <v>384</v>
      </c>
      <c r="D169" s="75"/>
      <c r="E169" s="76" t="s">
        <v>385</v>
      </c>
      <c r="F169" s="77"/>
      <c r="G169" s="77" t="s">
        <v>161</v>
      </c>
      <c r="H169" s="100"/>
      <c r="T169" s="5"/>
    </row>
    <row r="170" spans="1:20" x14ac:dyDescent="0.25">
      <c r="B170" s="101" t="s">
        <v>0</v>
      </c>
      <c r="C170" s="123" t="s">
        <v>1</v>
      </c>
      <c r="D170" s="75" t="s">
        <v>41</v>
      </c>
      <c r="E170" s="76"/>
      <c r="F170" s="77"/>
      <c r="G170" s="77"/>
      <c r="H170" s="100"/>
      <c r="P170" s="50"/>
      <c r="Q170" s="50"/>
      <c r="T170" s="5"/>
    </row>
    <row r="171" spans="1:20" x14ac:dyDescent="0.25">
      <c r="B171" s="125" t="s">
        <v>396</v>
      </c>
      <c r="C171" s="74" t="s">
        <v>395</v>
      </c>
      <c r="D171" s="75"/>
      <c r="E171" s="76" t="s">
        <v>382</v>
      </c>
      <c r="F171" s="77"/>
      <c r="G171" s="77" t="s">
        <v>331</v>
      </c>
      <c r="H171" s="100"/>
      <c r="P171" s="50"/>
      <c r="Q171" s="50"/>
      <c r="T171" s="5"/>
    </row>
    <row r="172" spans="1:20" x14ac:dyDescent="0.25">
      <c r="B172" s="101"/>
      <c r="C172" s="74" t="s">
        <v>501</v>
      </c>
      <c r="D172" s="75"/>
      <c r="E172" s="76"/>
      <c r="F172" s="77"/>
      <c r="G172" s="77"/>
      <c r="H172" s="100"/>
      <c r="P172" s="50"/>
      <c r="Q172" s="50"/>
      <c r="T172" s="5"/>
    </row>
    <row r="173" spans="1:20" x14ac:dyDescent="0.25">
      <c r="B173" s="101"/>
      <c r="C173" s="74"/>
      <c r="D173" s="75"/>
      <c r="E173" s="76"/>
      <c r="F173" s="77"/>
      <c r="G173" s="77" t="s">
        <v>29</v>
      </c>
      <c r="H173" s="100"/>
      <c r="P173" s="50"/>
      <c r="Q173" s="50"/>
    </row>
    <row r="174" spans="1:20" x14ac:dyDescent="0.25">
      <c r="B174" s="101"/>
      <c r="C174" s="74" t="s">
        <v>247</v>
      </c>
      <c r="D174" s="75"/>
      <c r="E174" s="76"/>
      <c r="F174" s="77"/>
      <c r="G174" s="77"/>
      <c r="H174" s="100"/>
      <c r="P174" s="50"/>
      <c r="Q174" s="50"/>
    </row>
    <row r="175" spans="1:20" x14ac:dyDescent="0.25">
      <c r="B175" s="125"/>
      <c r="C175" s="74" t="s">
        <v>430</v>
      </c>
      <c r="D175" s="75"/>
      <c r="E175" s="76" t="s">
        <v>419</v>
      </c>
      <c r="F175" s="77"/>
      <c r="G175" s="77" t="s">
        <v>509</v>
      </c>
      <c r="H175" s="126"/>
      <c r="I175" s="39"/>
      <c r="P175" s="50"/>
      <c r="Q175" s="50"/>
    </row>
    <row r="176" spans="1:20" x14ac:dyDescent="0.25">
      <c r="B176" s="101"/>
      <c r="C176" s="74" t="s">
        <v>502</v>
      </c>
      <c r="D176" s="75"/>
      <c r="E176" s="76"/>
      <c r="F176" s="77"/>
      <c r="G176" s="77"/>
      <c r="H176" s="126"/>
      <c r="I176" s="39"/>
    </row>
    <row r="177" spans="1:17" x14ac:dyDescent="0.25">
      <c r="B177" s="125"/>
      <c r="C177" s="74" t="s">
        <v>248</v>
      </c>
      <c r="D177" s="75"/>
      <c r="E177" s="76"/>
      <c r="F177" s="77"/>
      <c r="G177" s="77"/>
      <c r="H177" s="126"/>
      <c r="I177" s="39"/>
    </row>
    <row r="178" spans="1:17" x14ac:dyDescent="0.25">
      <c r="B178" s="125"/>
      <c r="C178" s="74" t="s">
        <v>431</v>
      </c>
      <c r="D178" s="75"/>
      <c r="E178" s="76"/>
      <c r="F178" s="77"/>
      <c r="G178" s="77"/>
      <c r="H178" s="126"/>
      <c r="I178" s="39"/>
    </row>
    <row r="179" spans="1:17" x14ac:dyDescent="0.25">
      <c r="A179" s="51"/>
      <c r="B179" s="125"/>
      <c r="C179" s="74" t="s">
        <v>504</v>
      </c>
      <c r="D179" s="75"/>
      <c r="E179" s="76"/>
      <c r="F179" s="77"/>
      <c r="G179" s="77"/>
      <c r="H179" s="126"/>
      <c r="I179" s="39"/>
    </row>
    <row r="180" spans="1:17" x14ac:dyDescent="0.25">
      <c r="A180" s="51"/>
      <c r="B180" s="101"/>
      <c r="C180" s="74" t="s">
        <v>612</v>
      </c>
      <c r="D180" s="75"/>
      <c r="E180" s="76"/>
      <c r="F180" s="77"/>
      <c r="G180" s="77"/>
      <c r="H180" s="126"/>
      <c r="I180" s="39"/>
    </row>
    <row r="181" spans="1:17" x14ac:dyDescent="0.25">
      <c r="A181" s="51"/>
      <c r="B181" s="101"/>
      <c r="C181" s="74" t="s">
        <v>613</v>
      </c>
      <c r="D181" s="75"/>
      <c r="E181" s="76"/>
      <c r="F181" s="77"/>
      <c r="G181" s="77"/>
      <c r="H181" s="126"/>
      <c r="I181" s="39"/>
    </row>
    <row r="182" spans="1:17" ht="15.75" thickBot="1" x14ac:dyDescent="0.3">
      <c r="A182" s="51"/>
      <c r="B182" s="104"/>
      <c r="C182" s="105"/>
      <c r="D182" s="127"/>
      <c r="E182" s="107"/>
      <c r="F182" s="108"/>
      <c r="G182" s="108"/>
      <c r="H182" s="128"/>
      <c r="I182" s="39"/>
    </row>
    <row r="183" spans="1:17" x14ac:dyDescent="0.25">
      <c r="A183" s="51"/>
      <c r="B183" s="2"/>
      <c r="C183" s="2"/>
      <c r="D183" s="129"/>
      <c r="E183" s="73"/>
      <c r="F183" s="62"/>
      <c r="G183" s="62"/>
      <c r="H183" s="130"/>
      <c r="I183" s="39"/>
      <c r="P183" s="61"/>
      <c r="Q183" s="61"/>
    </row>
    <row r="184" spans="1:17" x14ac:dyDescent="0.25">
      <c r="A184" s="51"/>
      <c r="B184" s="2"/>
      <c r="C184" s="2"/>
      <c r="D184" s="129"/>
      <c r="E184" s="73"/>
      <c r="F184" s="62"/>
      <c r="G184" s="62"/>
      <c r="H184" s="130"/>
      <c r="I184" s="39"/>
      <c r="P184" s="61"/>
      <c r="Q184" s="61"/>
    </row>
    <row r="185" spans="1:17" ht="21" x14ac:dyDescent="0.35">
      <c r="A185" s="51"/>
      <c r="C185" s="133" t="s">
        <v>10</v>
      </c>
      <c r="D185" s="75"/>
      <c r="H185" s="39"/>
      <c r="I185" s="39"/>
    </row>
    <row r="186" spans="1:17" x14ac:dyDescent="0.25">
      <c r="A186" s="51"/>
      <c r="B186" s="9"/>
      <c r="C186" s="74" t="s">
        <v>515</v>
      </c>
      <c r="D186" s="131" t="s">
        <v>664</v>
      </c>
      <c r="H186" s="39"/>
      <c r="I186" s="39"/>
    </row>
    <row r="187" spans="1:17" x14ac:dyDescent="0.25">
      <c r="A187" s="51"/>
      <c r="B187" s="9"/>
      <c r="C187" s="74" t="s">
        <v>177</v>
      </c>
      <c r="D187" s="131" t="s">
        <v>664</v>
      </c>
      <c r="H187" s="39"/>
      <c r="I187" s="39"/>
    </row>
    <row r="188" spans="1:17" x14ac:dyDescent="0.25">
      <c r="A188" s="51"/>
      <c r="B188" s="9"/>
      <c r="C188" s="74" t="s">
        <v>156</v>
      </c>
      <c r="D188" s="132" t="s">
        <v>417</v>
      </c>
    </row>
    <row r="189" spans="1:17" x14ac:dyDescent="0.25">
      <c r="A189" s="51"/>
      <c r="B189" s="9"/>
      <c r="C189" s="74" t="s">
        <v>169</v>
      </c>
      <c r="D189" s="131" t="s">
        <v>417</v>
      </c>
    </row>
    <row r="190" spans="1:17" x14ac:dyDescent="0.25">
      <c r="A190" s="51"/>
      <c r="B190" s="9"/>
      <c r="C190" s="74" t="s">
        <v>157</v>
      </c>
      <c r="D190" s="131" t="s">
        <v>665</v>
      </c>
    </row>
    <row r="191" spans="1:17" x14ac:dyDescent="0.25">
      <c r="A191" s="51"/>
      <c r="C191" s="74" t="s">
        <v>170</v>
      </c>
      <c r="D191" s="131" t="s">
        <v>334</v>
      </c>
    </row>
    <row r="192" spans="1:17" x14ac:dyDescent="0.25">
      <c r="A192" s="51"/>
      <c r="C192" s="74" t="s">
        <v>173</v>
      </c>
      <c r="D192" s="131"/>
    </row>
    <row r="193" spans="1:7" x14ac:dyDescent="0.25">
      <c r="A193" s="51"/>
      <c r="C193" s="74" t="s">
        <v>178</v>
      </c>
      <c r="D193" s="131" t="s">
        <v>664</v>
      </c>
    </row>
    <row r="194" spans="1:7" x14ac:dyDescent="0.25">
      <c r="A194" s="51"/>
      <c r="C194" s="74" t="s">
        <v>192</v>
      </c>
      <c r="D194" s="132" t="s">
        <v>664</v>
      </c>
    </row>
    <row r="195" spans="1:7" x14ac:dyDescent="0.25">
      <c r="A195" s="51"/>
      <c r="C195" s="74" t="s">
        <v>158</v>
      </c>
      <c r="D195" s="131"/>
    </row>
    <row r="196" spans="1:7" x14ac:dyDescent="0.25">
      <c r="A196" s="51"/>
      <c r="C196" s="74" t="s">
        <v>164</v>
      </c>
      <c r="D196" s="132" t="s">
        <v>437</v>
      </c>
    </row>
    <row r="197" spans="1:7" x14ac:dyDescent="0.25">
      <c r="A197" s="51"/>
      <c r="C197" s="74" t="s">
        <v>59</v>
      </c>
      <c r="D197" s="75" t="s">
        <v>160</v>
      </c>
      <c r="G197" s="62"/>
    </row>
    <row r="198" spans="1:7" x14ac:dyDescent="0.25">
      <c r="A198" s="51"/>
      <c r="C198" s="74" t="s">
        <v>57</v>
      </c>
      <c r="D198" s="75" t="s">
        <v>160</v>
      </c>
      <c r="G198" s="62"/>
    </row>
    <row r="199" spans="1:7" x14ac:dyDescent="0.25">
      <c r="A199" s="51"/>
      <c r="C199" s="74" t="s">
        <v>58</v>
      </c>
      <c r="D199" s="75" t="s">
        <v>160</v>
      </c>
    </row>
    <row r="200" spans="1:7" x14ac:dyDescent="0.25">
      <c r="A200" s="51"/>
      <c r="C200" s="74" t="s">
        <v>176</v>
      </c>
      <c r="D200" s="75" t="s">
        <v>334</v>
      </c>
    </row>
    <row r="201" spans="1:7" x14ac:dyDescent="0.25">
      <c r="A201" s="51"/>
      <c r="C201" s="74" t="s">
        <v>162</v>
      </c>
      <c r="D201" s="75" t="s">
        <v>161</v>
      </c>
    </row>
    <row r="202" spans="1:7" x14ac:dyDescent="0.25">
      <c r="A202" s="51"/>
      <c r="C202" s="74" t="s">
        <v>168</v>
      </c>
      <c r="D202" s="75" t="s">
        <v>666</v>
      </c>
    </row>
    <row r="203" spans="1:7" x14ac:dyDescent="0.25">
      <c r="C203" s="74" t="s">
        <v>669</v>
      </c>
      <c r="D203" s="75"/>
    </row>
    <row r="204" spans="1:7" x14ac:dyDescent="0.25">
      <c r="C204" s="74" t="s">
        <v>171</v>
      </c>
      <c r="D204" s="75"/>
    </row>
    <row r="205" spans="1:7" x14ac:dyDescent="0.25">
      <c r="C205" s="74" t="s">
        <v>159</v>
      </c>
      <c r="D205" s="75"/>
    </row>
    <row r="206" spans="1:7" x14ac:dyDescent="0.25">
      <c r="C206" s="74" t="s">
        <v>191</v>
      </c>
      <c r="D206" s="75"/>
    </row>
    <row r="207" spans="1:7" x14ac:dyDescent="0.25">
      <c r="C207" s="74" t="s">
        <v>499</v>
      </c>
      <c r="D207" s="75"/>
    </row>
    <row r="208" spans="1:7" x14ac:dyDescent="0.25">
      <c r="C208" s="74" t="s">
        <v>667</v>
      </c>
      <c r="D208" s="75" t="s">
        <v>417</v>
      </c>
    </row>
    <row r="209" spans="3:17" x14ac:dyDescent="0.25">
      <c r="C209" s="74" t="s">
        <v>175</v>
      </c>
      <c r="D209" s="75"/>
      <c r="P209" s="50"/>
      <c r="Q209" s="50"/>
    </row>
    <row r="210" spans="3:17" x14ac:dyDescent="0.25">
      <c r="C210" s="74" t="s">
        <v>668</v>
      </c>
      <c r="D210" s="75" t="s">
        <v>417</v>
      </c>
      <c r="K210" s="42"/>
    </row>
    <row r="211" spans="3:17" x14ac:dyDescent="0.25">
      <c r="C211" s="74" t="s">
        <v>163</v>
      </c>
      <c r="D211" s="75" t="s">
        <v>417</v>
      </c>
      <c r="L211" s="40"/>
    </row>
    <row r="212" spans="3:17" x14ac:dyDescent="0.25">
      <c r="C212" s="74" t="s">
        <v>174</v>
      </c>
      <c r="D212" s="75" t="s">
        <v>334</v>
      </c>
    </row>
    <row r="213" spans="3:17" x14ac:dyDescent="0.25">
      <c r="C213" s="74" t="s">
        <v>239</v>
      </c>
      <c r="D213" s="75" t="s">
        <v>334</v>
      </c>
    </row>
    <row r="214" spans="3:17" x14ac:dyDescent="0.25">
      <c r="C214" s="88" t="s">
        <v>172</v>
      </c>
      <c r="D214" s="75"/>
    </row>
    <row r="215" spans="3:17" x14ac:dyDescent="0.25">
      <c r="C215" s="74" t="s">
        <v>56</v>
      </c>
      <c r="D215" s="75" t="s">
        <v>160</v>
      </c>
    </row>
    <row r="216" spans="3:17" x14ac:dyDescent="0.25">
      <c r="C216" s="74" t="s">
        <v>520</v>
      </c>
      <c r="D216" s="75"/>
    </row>
    <row r="217" spans="3:17" x14ac:dyDescent="0.25">
      <c r="C217" s="74" t="s">
        <v>625</v>
      </c>
      <c r="D217" s="75"/>
    </row>
    <row r="218" spans="3:17" x14ac:dyDescent="0.25">
      <c r="C218" s="74" t="s">
        <v>497</v>
      </c>
      <c r="D218" s="75"/>
    </row>
    <row r="219" spans="3:17" x14ac:dyDescent="0.25">
      <c r="C219" s="74" t="s">
        <v>663</v>
      </c>
      <c r="D219" s="75"/>
    </row>
    <row r="220" spans="3:17" x14ac:dyDescent="0.25">
      <c r="C220" s="74" t="s">
        <v>498</v>
      </c>
      <c r="D220" s="75" t="s">
        <v>160</v>
      </c>
    </row>
    <row r="221" spans="3:17" x14ac:dyDescent="0.25">
      <c r="C221" s="74" t="s">
        <v>195</v>
      </c>
      <c r="D221" s="75"/>
    </row>
    <row r="222" spans="3:17" x14ac:dyDescent="0.25">
      <c r="P222" s="61"/>
      <c r="Q222" s="61"/>
    </row>
    <row r="223" spans="3:17" x14ac:dyDescent="0.25">
      <c r="P223" s="61"/>
      <c r="Q223" s="61"/>
    </row>
    <row r="224" spans="3:17" x14ac:dyDescent="0.25">
      <c r="P224" s="61"/>
      <c r="Q224" s="61"/>
    </row>
    <row r="225" spans="3:18" ht="21" x14ac:dyDescent="0.35">
      <c r="C225" s="133" t="s">
        <v>662</v>
      </c>
    </row>
    <row r="226" spans="3:18" x14ac:dyDescent="0.25">
      <c r="C226" s="74" t="s">
        <v>294</v>
      </c>
    </row>
    <row r="227" spans="3:18" x14ac:dyDescent="0.25">
      <c r="C227" s="154" t="s">
        <v>297</v>
      </c>
    </row>
    <row r="228" spans="3:18" x14ac:dyDescent="0.25">
      <c r="C228" s="155" t="s">
        <v>617</v>
      </c>
    </row>
    <row r="229" spans="3:18" x14ac:dyDescent="0.25">
      <c r="C229" s="154" t="s">
        <v>298</v>
      </c>
    </row>
    <row r="230" spans="3:18" x14ac:dyDescent="0.25">
      <c r="C230" s="154" t="s">
        <v>308</v>
      </c>
      <c r="P230" s="44"/>
      <c r="Q230" s="44"/>
    </row>
    <row r="231" spans="3:18" x14ac:dyDescent="0.25">
      <c r="C231" s="154" t="s">
        <v>475</v>
      </c>
      <c r="P231" s="44"/>
      <c r="Q231" s="44"/>
    </row>
    <row r="232" spans="3:18" x14ac:dyDescent="0.25">
      <c r="C232" s="154" t="s">
        <v>296</v>
      </c>
    </row>
    <row r="233" spans="3:18" x14ac:dyDescent="0.25">
      <c r="C233" s="154" t="s">
        <v>295</v>
      </c>
    </row>
    <row r="234" spans="3:18" x14ac:dyDescent="0.25">
      <c r="C234" s="154" t="s">
        <v>477</v>
      </c>
      <c r="P234" s="44"/>
      <c r="Q234" s="44"/>
    </row>
    <row r="235" spans="3:18" x14ac:dyDescent="0.25">
      <c r="C235" s="154" t="s">
        <v>299</v>
      </c>
      <c r="P235" s="44"/>
      <c r="Q235" s="44"/>
    </row>
    <row r="236" spans="3:18" x14ac:dyDescent="0.25">
      <c r="C236" s="154" t="s">
        <v>546</v>
      </c>
      <c r="P236" s="44"/>
      <c r="Q236" s="44"/>
    </row>
    <row r="237" spans="3:18" x14ac:dyDescent="0.25">
      <c r="C237" s="154" t="s">
        <v>547</v>
      </c>
    </row>
    <row r="238" spans="3:18" x14ac:dyDescent="0.25">
      <c r="C238" s="154" t="s">
        <v>548</v>
      </c>
      <c r="P238" s="44"/>
      <c r="Q238" s="44"/>
    </row>
    <row r="239" spans="3:18" x14ac:dyDescent="0.25">
      <c r="C239" s="154" t="s">
        <v>549</v>
      </c>
      <c r="M239" s="134"/>
      <c r="N239" s="52"/>
      <c r="O239" s="43"/>
      <c r="P239" s="5"/>
      <c r="Q239" s="44"/>
      <c r="R239" s="44"/>
    </row>
    <row r="240" spans="3:18" x14ac:dyDescent="0.25">
      <c r="C240" s="155" t="s">
        <v>550</v>
      </c>
      <c r="M240" s="134"/>
      <c r="N240" s="52"/>
      <c r="O240" s="43"/>
      <c r="P240" s="5"/>
      <c r="Q240" s="44"/>
      <c r="R240" s="44"/>
    </row>
    <row r="241" spans="3:18" x14ac:dyDescent="0.25">
      <c r="C241" s="154" t="s">
        <v>551</v>
      </c>
      <c r="M241" s="134"/>
      <c r="N241" s="52"/>
      <c r="O241" s="43"/>
      <c r="P241" s="5"/>
      <c r="Q241" s="44"/>
      <c r="R241" s="44"/>
    </row>
    <row r="242" spans="3:18" x14ac:dyDescent="0.25">
      <c r="C242" s="155" t="s">
        <v>614</v>
      </c>
      <c r="P242" s="61"/>
      <c r="Q242" s="61"/>
    </row>
    <row r="243" spans="3:18" x14ac:dyDescent="0.25">
      <c r="C243" s="155" t="s">
        <v>615</v>
      </c>
      <c r="P243" s="61"/>
      <c r="Q243" s="61"/>
    </row>
    <row r="244" spans="3:18" x14ac:dyDescent="0.25">
      <c r="C244" s="155" t="s">
        <v>616</v>
      </c>
      <c r="P244" s="61"/>
      <c r="Q244" s="61"/>
    </row>
    <row r="245" spans="3:18" x14ac:dyDescent="0.25">
      <c r="C245" s="155" t="s">
        <v>618</v>
      </c>
      <c r="P245" s="61"/>
      <c r="Q245" s="61"/>
    </row>
    <row r="246" spans="3:18" x14ac:dyDescent="0.25">
      <c r="C246" s="155" t="s">
        <v>619</v>
      </c>
      <c r="P246" s="61"/>
      <c r="Q246" s="61"/>
    </row>
    <row r="247" spans="3:18" x14ac:dyDescent="0.25">
      <c r="C247" s="155" t="s">
        <v>649</v>
      </c>
      <c r="P247" s="61"/>
      <c r="Q247" s="61"/>
    </row>
    <row r="248" spans="3:18" x14ac:dyDescent="0.25">
      <c r="C248" s="154"/>
    </row>
    <row r="249" spans="3:18" x14ac:dyDescent="0.25">
      <c r="C249" s="70"/>
    </row>
    <row r="250" spans="3:18" x14ac:dyDescent="0.25">
      <c r="C250" s="70"/>
    </row>
    <row r="251" spans="3:18" ht="21" x14ac:dyDescent="0.35">
      <c r="C251" s="71"/>
    </row>
    <row r="252" spans="3:18" x14ac:dyDescent="0.25">
      <c r="C252" s="70"/>
      <c r="F252" s="4"/>
      <c r="P252" s="44"/>
      <c r="Q252" s="44"/>
    </row>
    <row r="253" spans="3:18" x14ac:dyDescent="0.25">
      <c r="C253" s="70"/>
      <c r="F253" s="4"/>
    </row>
    <row r="254" spans="3:18" x14ac:dyDescent="0.25">
      <c r="C254" s="70"/>
      <c r="F254" s="4"/>
    </row>
    <row r="255" spans="3:18" x14ac:dyDescent="0.25">
      <c r="C255" s="70"/>
    </row>
    <row r="256" spans="3:18" x14ac:dyDescent="0.25">
      <c r="C256" s="70"/>
      <c r="D256" s="1"/>
    </row>
    <row r="257" spans="3:17" x14ac:dyDescent="0.25">
      <c r="C257" s="70"/>
      <c r="D257" s="1"/>
      <c r="E257" s="5"/>
    </row>
    <row r="258" spans="3:17" x14ac:dyDescent="0.25">
      <c r="C258" s="70"/>
      <c r="D258" s="1"/>
      <c r="E258" s="5"/>
    </row>
    <row r="259" spans="3:17" x14ac:dyDescent="0.25">
      <c r="C259" s="70"/>
      <c r="E259" s="5"/>
    </row>
    <row r="260" spans="3:17" x14ac:dyDescent="0.25">
      <c r="C260" s="70"/>
    </row>
    <row r="261" spans="3:17" x14ac:dyDescent="0.25">
      <c r="C261" s="70"/>
    </row>
    <row r="262" spans="3:17" x14ac:dyDescent="0.25">
      <c r="C262" s="70"/>
      <c r="P262" s="45"/>
      <c r="Q262" s="45"/>
    </row>
    <row r="263" spans="3:17" x14ac:dyDescent="0.25">
      <c r="C263" s="70"/>
      <c r="F263" s="62"/>
      <c r="G263" s="2"/>
      <c r="H263" s="2"/>
      <c r="I263" s="62"/>
      <c r="P263" s="45"/>
      <c r="Q263" s="45"/>
    </row>
    <row r="264" spans="3:17" x14ac:dyDescent="0.25">
      <c r="C264" s="70"/>
      <c r="F264" s="62"/>
      <c r="G264" s="2"/>
      <c r="H264" s="2"/>
      <c r="I264" s="62"/>
      <c r="P264" s="45"/>
      <c r="Q264" s="45"/>
    </row>
    <row r="265" spans="3:17" x14ac:dyDescent="0.25">
      <c r="C265" s="70" t="s">
        <v>500</v>
      </c>
      <c r="F265" s="62"/>
      <c r="G265" s="2"/>
      <c r="H265" s="2"/>
      <c r="I265" s="62"/>
      <c r="P265" s="45"/>
      <c r="Q265" s="45"/>
    </row>
    <row r="266" spans="3:17" x14ac:dyDescent="0.25">
      <c r="C266" s="70" t="s">
        <v>496</v>
      </c>
      <c r="F266" s="62"/>
      <c r="G266" s="2"/>
      <c r="H266" s="2"/>
      <c r="I266" s="62"/>
    </row>
    <row r="267" spans="3:17" x14ac:dyDescent="0.25">
      <c r="C267" s="70"/>
      <c r="F267" s="62"/>
      <c r="G267" s="2"/>
      <c r="H267" s="2"/>
      <c r="I267" s="62"/>
    </row>
    <row r="268" spans="3:17" x14ac:dyDescent="0.25">
      <c r="C268" s="70"/>
      <c r="F268" s="62"/>
      <c r="G268" s="2"/>
      <c r="H268" s="2"/>
      <c r="I268" s="62"/>
    </row>
    <row r="269" spans="3:17" x14ac:dyDescent="0.25">
      <c r="C269" s="70"/>
      <c r="F269" s="62"/>
      <c r="G269" s="2"/>
      <c r="H269" s="2"/>
      <c r="I269" s="62"/>
    </row>
    <row r="270" spans="3:17" x14ac:dyDescent="0.25">
      <c r="C270" s="70"/>
      <c r="F270" s="62"/>
      <c r="G270" s="66"/>
      <c r="H270" s="66"/>
      <c r="I270" s="62"/>
    </row>
    <row r="271" spans="3:17" x14ac:dyDescent="0.25">
      <c r="F271" s="62"/>
      <c r="G271" s="66"/>
      <c r="H271" s="66"/>
      <c r="I271" s="62"/>
    </row>
    <row r="272" spans="3:17" x14ac:dyDescent="0.25">
      <c r="F272" s="62"/>
      <c r="G272" s="66"/>
      <c r="H272" s="66"/>
      <c r="I272" s="62"/>
    </row>
    <row r="273" spans="6:9" x14ac:dyDescent="0.25">
      <c r="F273" s="62"/>
      <c r="G273" s="66"/>
      <c r="H273" s="66"/>
      <c r="I273" s="62"/>
    </row>
    <row r="274" spans="6:9" x14ac:dyDescent="0.25">
      <c r="F274" s="62"/>
      <c r="G274" s="62"/>
      <c r="H274" s="62"/>
      <c r="I274" s="62"/>
    </row>
    <row r="275" spans="6:9" x14ac:dyDescent="0.25">
      <c r="F275" s="62"/>
      <c r="G275" s="62"/>
      <c r="H275" s="62"/>
      <c r="I275" s="62"/>
    </row>
  </sheetData>
  <sortState ref="M16:P97">
    <sortCondition ref="M16:M97"/>
  </sortState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25"/>
  <sheetViews>
    <sheetView zoomScaleNormal="100" workbookViewId="0">
      <selection activeCell="B18" sqref="B18"/>
    </sheetView>
  </sheetViews>
  <sheetFormatPr baseColWidth="10" defaultRowHeight="15" x14ac:dyDescent="0.25"/>
  <cols>
    <col min="4" max="4" width="13.7109375" customWidth="1"/>
    <col min="5" max="5" width="11.42578125" style="12"/>
    <col min="6" max="6" width="11.42578125" style="36"/>
    <col min="7" max="7" width="12" customWidth="1"/>
    <col min="10" max="10" width="11.85546875" style="13" customWidth="1"/>
    <col min="11" max="11" width="11.5703125" style="13" bestFit="1" customWidth="1"/>
    <col min="12" max="12" width="12.28515625" style="13" customWidth="1"/>
    <col min="14" max="14" width="11.42578125" style="13"/>
  </cols>
  <sheetData>
    <row r="2" spans="2:16" x14ac:dyDescent="0.25">
      <c r="B2" s="156" t="s">
        <v>136</v>
      </c>
      <c r="C2" s="156"/>
      <c r="E2" s="13" t="s">
        <v>152</v>
      </c>
      <c r="F2" s="36" t="s">
        <v>165</v>
      </c>
      <c r="G2" s="13" t="s">
        <v>140</v>
      </c>
      <c r="H2" s="13" t="s">
        <v>141</v>
      </c>
      <c r="I2" s="13" t="s">
        <v>142</v>
      </c>
      <c r="J2" s="13" t="s">
        <v>150</v>
      </c>
      <c r="K2" s="13" t="s">
        <v>151</v>
      </c>
      <c r="L2" s="20" t="s">
        <v>153</v>
      </c>
    </row>
    <row r="3" spans="2:16" x14ac:dyDescent="0.25">
      <c r="B3" s="14" t="s">
        <v>133</v>
      </c>
      <c r="D3" t="s">
        <v>135</v>
      </c>
      <c r="E3" s="25"/>
      <c r="F3" s="25">
        <v>0.23</v>
      </c>
      <c r="G3" s="13">
        <v>50</v>
      </c>
      <c r="H3" s="13">
        <v>3</v>
      </c>
      <c r="I3" s="13" t="s">
        <v>146</v>
      </c>
      <c r="J3" s="20">
        <f>(G3/10000)*1000</f>
        <v>5</v>
      </c>
      <c r="K3" s="30">
        <v>0.09</v>
      </c>
      <c r="L3" s="32">
        <f>G3*K3</f>
        <v>4.5</v>
      </c>
      <c r="M3" s="19">
        <f>L14*E3</f>
        <v>0</v>
      </c>
      <c r="O3" s="22">
        <v>5</v>
      </c>
      <c r="P3">
        <v>12.5</v>
      </c>
    </row>
    <row r="4" spans="2:16" x14ac:dyDescent="0.25">
      <c r="B4" s="14" t="s">
        <v>3</v>
      </c>
      <c r="D4" t="s">
        <v>135</v>
      </c>
      <c r="E4" s="25"/>
      <c r="F4" s="25"/>
      <c r="G4" s="13">
        <v>60</v>
      </c>
      <c r="H4" s="13">
        <v>3</v>
      </c>
      <c r="I4" s="13" t="s">
        <v>147</v>
      </c>
      <c r="J4" s="20">
        <f t="shared" ref="J4:J13" si="0">(G4/10000)*1000</f>
        <v>6</v>
      </c>
      <c r="K4" s="30">
        <v>0.09</v>
      </c>
      <c r="L4" s="32">
        <f>G4*K4</f>
        <v>5.3999999999999995</v>
      </c>
      <c r="M4" s="19">
        <f>L14*E4</f>
        <v>0</v>
      </c>
      <c r="O4" s="22">
        <v>5</v>
      </c>
      <c r="P4">
        <v>12.5</v>
      </c>
    </row>
    <row r="5" spans="2:16" x14ac:dyDescent="0.25">
      <c r="B5" s="16" t="s">
        <v>60</v>
      </c>
      <c r="E5" s="25"/>
      <c r="F5" s="25" t="s">
        <v>167</v>
      </c>
      <c r="G5" s="35">
        <v>60</v>
      </c>
      <c r="H5" s="13">
        <v>3</v>
      </c>
      <c r="I5" s="13" t="s">
        <v>146</v>
      </c>
      <c r="J5" s="20">
        <f t="shared" si="0"/>
        <v>6</v>
      </c>
      <c r="K5" s="30">
        <v>2.5000000000000001E-2</v>
      </c>
      <c r="L5" s="32">
        <f>G5*K5</f>
        <v>1.5</v>
      </c>
      <c r="M5" s="19">
        <f>L14*E5</f>
        <v>0</v>
      </c>
      <c r="O5" s="22">
        <v>5</v>
      </c>
      <c r="P5">
        <v>12.5</v>
      </c>
    </row>
    <row r="6" spans="2:16" x14ac:dyDescent="0.25">
      <c r="B6" s="16" t="s">
        <v>134</v>
      </c>
      <c r="C6" t="s">
        <v>154</v>
      </c>
      <c r="E6" s="25"/>
      <c r="F6" s="25">
        <v>0.2</v>
      </c>
      <c r="G6" s="35">
        <v>55</v>
      </c>
      <c r="H6" s="13">
        <v>3</v>
      </c>
      <c r="I6" s="13" t="s">
        <v>143</v>
      </c>
      <c r="J6" s="20">
        <f t="shared" si="0"/>
        <v>5.5</v>
      </c>
      <c r="K6" s="30">
        <v>0.08</v>
      </c>
      <c r="L6" s="32">
        <f t="shared" ref="L6:L13" si="1">G6*K6</f>
        <v>4.4000000000000004</v>
      </c>
      <c r="M6" s="19">
        <f>L14*E6</f>
        <v>0</v>
      </c>
      <c r="O6" s="22">
        <v>5</v>
      </c>
      <c r="P6">
        <v>12.5</v>
      </c>
    </row>
    <row r="7" spans="2:16" x14ac:dyDescent="0.25">
      <c r="B7" s="16" t="s">
        <v>113</v>
      </c>
      <c r="E7" s="25"/>
      <c r="F7" s="25"/>
      <c r="G7" s="35">
        <v>35</v>
      </c>
      <c r="H7" s="13">
        <v>3</v>
      </c>
      <c r="I7" s="13"/>
      <c r="J7" s="20">
        <f t="shared" si="0"/>
        <v>3.5</v>
      </c>
      <c r="K7" s="30">
        <v>0.08</v>
      </c>
      <c r="L7" s="32">
        <f t="shared" si="1"/>
        <v>2.8000000000000003</v>
      </c>
      <c r="M7" s="19">
        <f>L14*E7</f>
        <v>0</v>
      </c>
      <c r="O7" s="22">
        <v>5</v>
      </c>
      <c r="P7">
        <v>12.5</v>
      </c>
    </row>
    <row r="8" spans="2:16" x14ac:dyDescent="0.25">
      <c r="B8" s="16" t="s">
        <v>144</v>
      </c>
      <c r="E8" s="25"/>
      <c r="F8" s="25"/>
      <c r="G8" s="13">
        <v>15</v>
      </c>
      <c r="H8" s="13">
        <v>3</v>
      </c>
      <c r="I8" s="13" t="s">
        <v>146</v>
      </c>
      <c r="J8" s="20">
        <f t="shared" si="0"/>
        <v>1.5</v>
      </c>
      <c r="K8" s="30">
        <v>6.5000000000000002E-2</v>
      </c>
      <c r="L8" s="32">
        <f t="shared" si="1"/>
        <v>0.97500000000000009</v>
      </c>
      <c r="M8" s="19">
        <f>L14*E8</f>
        <v>0</v>
      </c>
      <c r="O8" s="22">
        <v>5</v>
      </c>
      <c r="P8">
        <v>12.5</v>
      </c>
    </row>
    <row r="9" spans="2:16" x14ac:dyDescent="0.25">
      <c r="B9" s="16" t="s">
        <v>250</v>
      </c>
      <c r="E9" s="25"/>
      <c r="F9" s="25"/>
      <c r="G9" s="50"/>
      <c r="H9" s="50"/>
      <c r="I9" s="50"/>
      <c r="J9" s="20"/>
      <c r="K9" s="30"/>
      <c r="L9" s="32"/>
      <c r="M9" s="19"/>
      <c r="N9" s="50"/>
      <c r="O9" s="22"/>
    </row>
    <row r="10" spans="2:16" x14ac:dyDescent="0.25">
      <c r="B10" s="16" t="s">
        <v>139</v>
      </c>
      <c r="E10" s="25"/>
      <c r="F10" s="25" t="s">
        <v>166</v>
      </c>
      <c r="G10" s="13">
        <v>25</v>
      </c>
      <c r="H10" s="13">
        <v>3</v>
      </c>
      <c r="I10" s="36" t="s">
        <v>146</v>
      </c>
      <c r="J10" s="20">
        <f t="shared" si="0"/>
        <v>2.5</v>
      </c>
      <c r="K10" s="30">
        <v>0.12</v>
      </c>
      <c r="L10" s="32">
        <f t="shared" si="1"/>
        <v>3</v>
      </c>
      <c r="M10" s="19">
        <f>L14*E10</f>
        <v>0</v>
      </c>
      <c r="O10" s="22">
        <v>5</v>
      </c>
      <c r="P10">
        <v>12.5</v>
      </c>
    </row>
    <row r="11" spans="2:16" x14ac:dyDescent="0.25">
      <c r="B11" s="156" t="s">
        <v>137</v>
      </c>
      <c r="C11" s="156"/>
      <c r="E11" s="25"/>
      <c r="F11" s="25"/>
      <c r="G11" s="13"/>
      <c r="H11" s="13"/>
      <c r="I11" s="13"/>
      <c r="J11" s="20"/>
      <c r="K11" s="30"/>
      <c r="L11" s="32"/>
      <c r="M11" s="19"/>
      <c r="O11" s="23">
        <v>5</v>
      </c>
    </row>
    <row r="12" spans="2:16" x14ac:dyDescent="0.25">
      <c r="B12" s="15" t="s">
        <v>138</v>
      </c>
      <c r="D12" t="s">
        <v>145</v>
      </c>
      <c r="E12" s="25">
        <v>0.3</v>
      </c>
      <c r="F12" s="25"/>
      <c r="G12" s="13">
        <v>66</v>
      </c>
      <c r="H12" s="13">
        <v>2</v>
      </c>
      <c r="I12" s="13"/>
      <c r="J12" s="20">
        <f t="shared" si="0"/>
        <v>6.6</v>
      </c>
      <c r="K12" s="30">
        <v>0.26</v>
      </c>
      <c r="L12" s="32">
        <f t="shared" si="1"/>
        <v>17.16</v>
      </c>
      <c r="M12" s="19">
        <f>L14*E12</f>
        <v>17.980499999999999</v>
      </c>
      <c r="O12" s="13">
        <f>SUM(O3:O11)</f>
        <v>40</v>
      </c>
      <c r="P12">
        <f>SUM(P3:P11)</f>
        <v>87.5</v>
      </c>
    </row>
    <row r="13" spans="2:16" x14ac:dyDescent="0.25">
      <c r="B13" s="15" t="s">
        <v>149</v>
      </c>
      <c r="E13" s="25">
        <v>0.3</v>
      </c>
      <c r="F13" s="25"/>
      <c r="G13" s="13">
        <v>101</v>
      </c>
      <c r="H13" s="13" t="s">
        <v>148</v>
      </c>
      <c r="J13" s="20">
        <f t="shared" si="0"/>
        <v>10.1</v>
      </c>
      <c r="K13" s="30">
        <v>0.2</v>
      </c>
      <c r="L13" s="32">
        <f t="shared" si="1"/>
        <v>20.200000000000003</v>
      </c>
      <c r="M13" s="19">
        <f>L14*E13</f>
        <v>17.980499999999999</v>
      </c>
      <c r="O13" s="13"/>
    </row>
    <row r="14" spans="2:16" x14ac:dyDescent="0.25">
      <c r="B14" t="s">
        <v>164</v>
      </c>
      <c r="E14" s="26">
        <f>SUM(E3:E13)</f>
        <v>0.6</v>
      </c>
      <c r="F14" s="26"/>
      <c r="G14" s="28">
        <f>SUM(G3:G13)</f>
        <v>467</v>
      </c>
      <c r="J14" s="21"/>
      <c r="K14" s="27">
        <f>SUM(K3:K13)</f>
        <v>1.01</v>
      </c>
      <c r="L14" s="33">
        <f>SUM(L3:L13)</f>
        <v>59.935000000000002</v>
      </c>
      <c r="M14" s="31">
        <f>SUM(M3:M13)</f>
        <v>35.960999999999999</v>
      </c>
      <c r="O14" s="13">
        <v>40</v>
      </c>
    </row>
    <row r="15" spans="2:16" x14ac:dyDescent="0.25">
      <c r="G15" s="29">
        <f>G14/9</f>
        <v>51.888888888888886</v>
      </c>
      <c r="O15" s="13">
        <f>O14*12.5%</f>
        <v>5</v>
      </c>
    </row>
    <row r="16" spans="2:16" x14ac:dyDescent="0.25">
      <c r="K16" s="25">
        <f>K3+K4+K5+K6+K7+K8+K10</f>
        <v>0.55000000000000004</v>
      </c>
    </row>
    <row r="17" spans="7:13" x14ac:dyDescent="0.25">
      <c r="K17" s="25">
        <f>K12+K13</f>
        <v>0.46</v>
      </c>
    </row>
    <row r="18" spans="7:13" x14ac:dyDescent="0.25">
      <c r="L18" s="24"/>
    </row>
    <row r="19" spans="7:13" x14ac:dyDescent="0.25">
      <c r="G19">
        <f>G14/10</f>
        <v>46.7</v>
      </c>
      <c r="I19" s="18"/>
      <c r="M19" s="19"/>
    </row>
    <row r="20" spans="7:13" x14ac:dyDescent="0.25">
      <c r="G20">
        <f>G19*0.2</f>
        <v>9.3400000000000016</v>
      </c>
      <c r="K20" s="34"/>
    </row>
    <row r="21" spans="7:13" x14ac:dyDescent="0.25">
      <c r="G21" s="17">
        <f>SUM(G19:G20)</f>
        <v>56.040000000000006</v>
      </c>
    </row>
    <row r="22" spans="7:13" x14ac:dyDescent="0.25">
      <c r="G22">
        <f>G21/12</f>
        <v>4.6700000000000008</v>
      </c>
    </row>
    <row r="23" spans="7:13" x14ac:dyDescent="0.25">
      <c r="G23">
        <f>G22/30</f>
        <v>0.1556666666666667</v>
      </c>
    </row>
    <row r="24" spans="7:13" x14ac:dyDescent="0.25">
      <c r="G24">
        <f>G23*1000</f>
        <v>155.66666666666671</v>
      </c>
      <c r="H24">
        <v>40</v>
      </c>
    </row>
    <row r="25" spans="7:13" x14ac:dyDescent="0.25">
      <c r="H25">
        <f>G24/H24</f>
        <v>3.8916666666666679</v>
      </c>
    </row>
  </sheetData>
  <mergeCells count="2">
    <mergeCell ref="B2:C2"/>
    <mergeCell ref="B11:C1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47"/>
  <sheetViews>
    <sheetView zoomScale="80" zoomScaleNormal="80" workbookViewId="0">
      <selection activeCell="AG67" sqref="AG67"/>
    </sheetView>
  </sheetViews>
  <sheetFormatPr baseColWidth="10" defaultRowHeight="15" x14ac:dyDescent="0.25"/>
  <cols>
    <col min="1" max="61" width="3.140625" customWidth="1"/>
  </cols>
  <sheetData>
    <row r="1" spans="1:58" ht="16.5" customHeight="1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</row>
    <row r="2" spans="1:58" ht="16.5" customHeight="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</row>
    <row r="3" spans="1:58" ht="16.5" customHeight="1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</row>
    <row r="4" spans="1:58" ht="16.5" customHeight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P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T4" s="2"/>
    </row>
    <row r="5" spans="1:58" ht="16.5" customHeight="1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</row>
    <row r="6" spans="1:58" ht="16.5" customHeight="1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</row>
    <row r="7" spans="1:58" ht="16.5" customHeight="1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</row>
    <row r="8" spans="1:58" ht="16.5" customHeight="1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</row>
    <row r="9" spans="1:58" ht="16.5" customHeight="1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</row>
    <row r="10" spans="1:58" ht="16.5" customHeight="1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</row>
    <row r="11" spans="1:58" ht="16.5" customHeight="1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</row>
    <row r="12" spans="1:58" ht="16.5" customHeight="1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</row>
    <row r="13" spans="1:58" ht="16.5" customHeight="1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</row>
    <row r="14" spans="1:58" ht="16.5" customHeight="1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</row>
    <row r="15" spans="1:58" ht="16.5" customHeight="1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</row>
    <row r="16" spans="1:58" ht="16.5" customHeight="1" x14ac:dyDescent="0.25">
      <c r="T16" s="2"/>
      <c r="AX16" s="2"/>
    </row>
    <row r="17" ht="16.5" customHeight="1" x14ac:dyDescent="0.25"/>
    <row r="18" ht="16.5" customHeight="1" x14ac:dyDescent="0.25"/>
    <row r="19" ht="16.5" customHeight="1" x14ac:dyDescent="0.25"/>
    <row r="20" ht="16.5" customHeight="1" x14ac:dyDescent="0.25"/>
    <row r="35" spans="4:4" x14ac:dyDescent="0.25">
      <c r="D35" t="s">
        <v>60</v>
      </c>
    </row>
    <row r="38" spans="4:4" x14ac:dyDescent="0.25">
      <c r="D38" t="s">
        <v>61</v>
      </c>
    </row>
    <row r="41" spans="4:4" x14ac:dyDescent="0.25">
      <c r="D41" t="s">
        <v>7</v>
      </c>
    </row>
    <row r="44" spans="4:4" x14ac:dyDescent="0.25">
      <c r="D44" t="s">
        <v>2</v>
      </c>
    </row>
    <row r="47" spans="4:4" x14ac:dyDescent="0.25">
      <c r="D47" s="8" t="s">
        <v>5</v>
      </c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G25"/>
  <sheetViews>
    <sheetView topLeftCell="A4" workbookViewId="0">
      <selection activeCell="B15" sqref="B15"/>
    </sheetView>
  </sheetViews>
  <sheetFormatPr baseColWidth="10" defaultRowHeight="15" x14ac:dyDescent="0.25"/>
  <cols>
    <col min="7" max="7" width="14.5703125" bestFit="1" customWidth="1"/>
  </cols>
  <sheetData>
    <row r="3" spans="2:2" x14ac:dyDescent="0.25">
      <c r="B3" t="s">
        <v>179</v>
      </c>
    </row>
    <row r="5" spans="2:2" x14ac:dyDescent="0.25">
      <c r="B5" t="s">
        <v>180</v>
      </c>
    </row>
    <row r="6" spans="2:2" x14ac:dyDescent="0.25">
      <c r="B6" t="s">
        <v>181</v>
      </c>
    </row>
    <row r="7" spans="2:2" x14ac:dyDescent="0.25">
      <c r="B7" t="s">
        <v>184</v>
      </c>
    </row>
    <row r="8" spans="2:2" x14ac:dyDescent="0.25">
      <c r="B8" t="s">
        <v>183</v>
      </c>
    </row>
    <row r="9" spans="2:2" x14ac:dyDescent="0.25">
      <c r="B9" t="s">
        <v>182</v>
      </c>
    </row>
    <row r="10" spans="2:2" x14ac:dyDescent="0.25">
      <c r="B10" t="s">
        <v>185</v>
      </c>
    </row>
    <row r="23" spans="7:7" x14ac:dyDescent="0.25">
      <c r="G23" s="37"/>
    </row>
    <row r="24" spans="7:7" x14ac:dyDescent="0.25">
      <c r="G24" s="38"/>
    </row>
    <row r="25" spans="7:7" x14ac:dyDescent="0.25">
      <c r="G25" s="38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F41"/>
  <sheetViews>
    <sheetView workbookViewId="0">
      <selection activeCell="B35" sqref="B35"/>
    </sheetView>
  </sheetViews>
  <sheetFormatPr baseColWidth="10" defaultRowHeight="15" x14ac:dyDescent="0.25"/>
  <cols>
    <col min="1" max="1" width="4.5703125" customWidth="1"/>
    <col min="2" max="2" width="22.140625" bestFit="1" customWidth="1"/>
    <col min="4" max="4" width="8.7109375" customWidth="1"/>
    <col min="5" max="5" width="22.140625" bestFit="1" customWidth="1"/>
  </cols>
  <sheetData>
    <row r="2" spans="2:6" x14ac:dyDescent="0.25">
      <c r="B2" s="3" t="s">
        <v>217</v>
      </c>
    </row>
    <row r="4" spans="2:6" x14ac:dyDescent="0.25">
      <c r="B4" s="3" t="s">
        <v>205</v>
      </c>
      <c r="C4" s="3">
        <f>SUM(C5:C6)</f>
        <v>210</v>
      </c>
      <c r="E4" s="3" t="s">
        <v>213</v>
      </c>
      <c r="F4" s="3">
        <f>SUM(F5:F29)</f>
        <v>181</v>
      </c>
    </row>
    <row r="5" spans="2:6" x14ac:dyDescent="0.25">
      <c r="B5" t="s">
        <v>195</v>
      </c>
      <c r="C5">
        <v>150</v>
      </c>
      <c r="E5" s="6" t="s">
        <v>51</v>
      </c>
      <c r="F5" s="47">
        <v>3</v>
      </c>
    </row>
    <row r="6" spans="2:6" x14ac:dyDescent="0.25">
      <c r="B6" t="s">
        <v>196</v>
      </c>
      <c r="C6">
        <v>60</v>
      </c>
      <c r="E6" s="6" t="s">
        <v>117</v>
      </c>
      <c r="F6" s="47">
        <v>6</v>
      </c>
    </row>
    <row r="7" spans="2:6" x14ac:dyDescent="0.25">
      <c r="E7" s="7" t="s">
        <v>77</v>
      </c>
      <c r="F7" s="47">
        <v>1</v>
      </c>
    </row>
    <row r="8" spans="2:6" x14ac:dyDescent="0.25">
      <c r="B8" s="3" t="s">
        <v>206</v>
      </c>
      <c r="C8" s="3">
        <f>SUM(C9:C10)</f>
        <v>120</v>
      </c>
      <c r="E8" s="11" t="s">
        <v>108</v>
      </c>
      <c r="F8" s="47">
        <v>2</v>
      </c>
    </row>
    <row r="9" spans="2:6" x14ac:dyDescent="0.25">
      <c r="B9" t="s">
        <v>197</v>
      </c>
      <c r="C9">
        <v>60</v>
      </c>
      <c r="E9" s="41" t="s">
        <v>76</v>
      </c>
      <c r="F9" s="47">
        <v>5</v>
      </c>
    </row>
    <row r="10" spans="2:6" x14ac:dyDescent="0.25">
      <c r="B10" t="s">
        <v>113</v>
      </c>
      <c r="C10">
        <v>60</v>
      </c>
      <c r="E10" s="7" t="s">
        <v>102</v>
      </c>
      <c r="F10" s="47">
        <v>1</v>
      </c>
    </row>
    <row r="11" spans="2:6" x14ac:dyDescent="0.25">
      <c r="E11" s="7" t="s">
        <v>79</v>
      </c>
      <c r="F11" s="47">
        <v>1</v>
      </c>
    </row>
    <row r="12" spans="2:6" x14ac:dyDescent="0.25">
      <c r="B12" s="3" t="s">
        <v>207</v>
      </c>
      <c r="C12" s="3">
        <f>SUM(C13)</f>
        <v>50</v>
      </c>
      <c r="E12" s="6" t="s">
        <v>130</v>
      </c>
      <c r="F12" s="47">
        <v>2</v>
      </c>
    </row>
    <row r="13" spans="2:6" x14ac:dyDescent="0.25">
      <c r="B13" t="s">
        <v>208</v>
      </c>
      <c r="C13">
        <v>50</v>
      </c>
      <c r="E13" s="7" t="s">
        <v>69</v>
      </c>
      <c r="F13" s="47">
        <v>2</v>
      </c>
    </row>
    <row r="14" spans="2:6" x14ac:dyDescent="0.25">
      <c r="C14" s="46"/>
      <c r="E14" s="6" t="s">
        <v>49</v>
      </c>
      <c r="F14" s="47">
        <v>4</v>
      </c>
    </row>
    <row r="15" spans="2:6" x14ac:dyDescent="0.25">
      <c r="B15" s="3" t="s">
        <v>218</v>
      </c>
      <c r="C15" s="3">
        <f>SUM(C16:C18)</f>
        <v>55</v>
      </c>
      <c r="E15" s="7" t="s">
        <v>129</v>
      </c>
      <c r="F15" s="47">
        <v>3</v>
      </c>
    </row>
    <row r="16" spans="2:6" x14ac:dyDescent="0.25">
      <c r="B16" t="s">
        <v>209</v>
      </c>
      <c r="C16">
        <v>26</v>
      </c>
      <c r="E16" t="s">
        <v>126</v>
      </c>
      <c r="F16" s="47">
        <v>2</v>
      </c>
    </row>
    <row r="17" spans="2:6" x14ac:dyDescent="0.25">
      <c r="B17" s="9" t="s">
        <v>210</v>
      </c>
      <c r="C17">
        <v>19</v>
      </c>
      <c r="E17" s="7" t="s">
        <v>70</v>
      </c>
      <c r="F17" s="47">
        <v>3</v>
      </c>
    </row>
    <row r="18" spans="2:6" x14ac:dyDescent="0.25">
      <c r="B18" s="9" t="s">
        <v>211</v>
      </c>
      <c r="C18">
        <v>10</v>
      </c>
      <c r="E18" s="7" t="s">
        <v>82</v>
      </c>
      <c r="F18" s="47">
        <v>2</v>
      </c>
    </row>
    <row r="19" spans="2:6" x14ac:dyDescent="0.25">
      <c r="B19" s="9" t="s">
        <v>219</v>
      </c>
      <c r="C19">
        <v>10</v>
      </c>
      <c r="E19" t="s">
        <v>86</v>
      </c>
      <c r="F19" s="47">
        <v>3</v>
      </c>
    </row>
    <row r="20" spans="2:6" x14ac:dyDescent="0.25">
      <c r="E20" s="7" t="s">
        <v>96</v>
      </c>
      <c r="F20" s="47">
        <v>3</v>
      </c>
    </row>
    <row r="21" spans="2:6" x14ac:dyDescent="0.25">
      <c r="B21" s="3" t="s">
        <v>198</v>
      </c>
      <c r="C21" s="3">
        <f>SUM(C22:C25)</f>
        <v>13</v>
      </c>
      <c r="E21" s="7" t="s">
        <v>132</v>
      </c>
      <c r="F21" s="47">
        <v>36</v>
      </c>
    </row>
    <row r="22" spans="2:6" x14ac:dyDescent="0.25">
      <c r="B22" t="s">
        <v>199</v>
      </c>
      <c r="C22">
        <v>2</v>
      </c>
      <c r="E22" s="7" t="s">
        <v>92</v>
      </c>
      <c r="F22" s="47">
        <v>5</v>
      </c>
    </row>
    <row r="23" spans="2:6" x14ac:dyDescent="0.25">
      <c r="B23" t="s">
        <v>200</v>
      </c>
      <c r="C23">
        <v>5</v>
      </c>
      <c r="E23" s="7" t="s">
        <v>193</v>
      </c>
      <c r="F23" s="47">
        <v>5</v>
      </c>
    </row>
    <row r="24" spans="2:6" x14ac:dyDescent="0.25">
      <c r="B24" t="s">
        <v>201</v>
      </c>
      <c r="C24">
        <v>4</v>
      </c>
      <c r="E24" s="7" t="s">
        <v>98</v>
      </c>
      <c r="F24" s="47">
        <v>5</v>
      </c>
    </row>
    <row r="25" spans="2:6" x14ac:dyDescent="0.25">
      <c r="B25" t="s">
        <v>202</v>
      </c>
      <c r="C25">
        <v>2</v>
      </c>
      <c r="E25" s="7" t="s">
        <v>97</v>
      </c>
      <c r="F25" s="47">
        <v>20</v>
      </c>
    </row>
    <row r="26" spans="2:6" x14ac:dyDescent="0.25">
      <c r="E26" s="7" t="s">
        <v>47</v>
      </c>
      <c r="F26" s="47">
        <v>20</v>
      </c>
    </row>
    <row r="27" spans="2:6" x14ac:dyDescent="0.25">
      <c r="B27" s="3" t="s">
        <v>203</v>
      </c>
      <c r="C27" s="3">
        <f>SUM(C28:C29)</f>
        <v>12</v>
      </c>
      <c r="E27" s="7" t="s">
        <v>48</v>
      </c>
      <c r="F27" s="47">
        <v>20</v>
      </c>
    </row>
    <row r="28" spans="2:6" x14ac:dyDescent="0.25">
      <c r="B28" t="s">
        <v>132</v>
      </c>
      <c r="C28">
        <v>6</v>
      </c>
      <c r="E28" s="7" t="s">
        <v>74</v>
      </c>
      <c r="F28" s="47">
        <v>25</v>
      </c>
    </row>
    <row r="29" spans="2:6" x14ac:dyDescent="0.25">
      <c r="B29" t="s">
        <v>204</v>
      </c>
      <c r="C29">
        <v>6</v>
      </c>
      <c r="E29" s="7" t="s">
        <v>54</v>
      </c>
      <c r="F29" s="47">
        <v>2</v>
      </c>
    </row>
    <row r="30" spans="2:6" x14ac:dyDescent="0.25">
      <c r="B30" t="s">
        <v>182</v>
      </c>
      <c r="C30">
        <v>4</v>
      </c>
      <c r="E30" s="7" t="s">
        <v>220</v>
      </c>
      <c r="F30" s="47">
        <v>1</v>
      </c>
    </row>
    <row r="31" spans="2:6" x14ac:dyDescent="0.25">
      <c r="B31" t="s">
        <v>202</v>
      </c>
      <c r="C31">
        <v>3</v>
      </c>
      <c r="E31" s="7" t="s">
        <v>221</v>
      </c>
      <c r="F31" s="47">
        <v>1</v>
      </c>
    </row>
    <row r="32" spans="2:6" x14ac:dyDescent="0.25">
      <c r="B32" t="s">
        <v>180</v>
      </c>
      <c r="C32">
        <v>3</v>
      </c>
      <c r="E32" s="7" t="s">
        <v>222</v>
      </c>
      <c r="F32" s="47">
        <v>1</v>
      </c>
    </row>
    <row r="34" spans="2:3" x14ac:dyDescent="0.25">
      <c r="B34" s="3" t="s">
        <v>212</v>
      </c>
      <c r="C34" s="3">
        <f>SUM(C35:C41)</f>
        <v>191</v>
      </c>
    </row>
    <row r="35" spans="2:3" x14ac:dyDescent="0.25">
      <c r="B35" s="9" t="s">
        <v>62</v>
      </c>
      <c r="C35">
        <v>80</v>
      </c>
    </row>
    <row r="36" spans="2:3" x14ac:dyDescent="0.25">
      <c r="B36" s="9" t="s">
        <v>3</v>
      </c>
      <c r="C36">
        <v>11</v>
      </c>
    </row>
    <row r="37" spans="2:3" x14ac:dyDescent="0.25">
      <c r="B37" s="9" t="s">
        <v>14</v>
      </c>
      <c r="C37">
        <v>100</v>
      </c>
    </row>
    <row r="38" spans="2:3" x14ac:dyDescent="0.25">
      <c r="B38" s="9" t="s">
        <v>60</v>
      </c>
    </row>
    <row r="39" spans="2:3" x14ac:dyDescent="0.25">
      <c r="B39" s="9" t="s">
        <v>214</v>
      </c>
    </row>
    <row r="40" spans="2:3" x14ac:dyDescent="0.25">
      <c r="B40" s="9" t="s">
        <v>215</v>
      </c>
    </row>
    <row r="41" spans="2:3" x14ac:dyDescent="0.25">
      <c r="B41" s="9" t="s">
        <v>216</v>
      </c>
    </row>
  </sheetData>
  <pageMargins left="0.7" right="0.7" top="0.75" bottom="0.75" header="0.3" footer="0.3"/>
  <pageSetup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J40"/>
  <sheetViews>
    <sheetView tabSelected="1" topLeftCell="A22" zoomScale="110" zoomScaleNormal="110" workbookViewId="0">
      <selection activeCell="E38" sqref="E38"/>
    </sheetView>
  </sheetViews>
  <sheetFormatPr baseColWidth="10" defaultRowHeight="15" x14ac:dyDescent="0.25"/>
  <cols>
    <col min="3" max="3" width="18.85546875" customWidth="1"/>
    <col min="4" max="4" width="21.7109375" bestFit="1" customWidth="1"/>
    <col min="5" max="5" width="27.42578125" bestFit="1" customWidth="1"/>
    <col min="6" max="6" width="15.140625" bestFit="1" customWidth="1"/>
    <col min="8" max="8" width="14.28515625" bestFit="1" customWidth="1"/>
  </cols>
  <sheetData>
    <row r="4" spans="2:10" x14ac:dyDescent="0.25">
      <c r="B4" s="48">
        <v>5</v>
      </c>
      <c r="C4" t="s">
        <v>227</v>
      </c>
      <c r="F4">
        <v>51</v>
      </c>
    </row>
    <row r="5" spans="2:10" x14ac:dyDescent="0.25">
      <c r="B5" s="48">
        <v>5</v>
      </c>
      <c r="C5" t="s">
        <v>224</v>
      </c>
      <c r="F5">
        <f>F4/5</f>
        <v>10.199999999999999</v>
      </c>
    </row>
    <row r="6" spans="2:10" x14ac:dyDescent="0.25">
      <c r="B6" s="48">
        <v>5</v>
      </c>
      <c r="C6" t="s">
        <v>225</v>
      </c>
    </row>
    <row r="7" spans="2:10" x14ac:dyDescent="0.25">
      <c r="B7" s="48">
        <v>5</v>
      </c>
      <c r="C7" t="s">
        <v>236</v>
      </c>
      <c r="F7">
        <f>44/4</f>
        <v>11</v>
      </c>
    </row>
    <row r="8" spans="2:10" x14ac:dyDescent="0.25">
      <c r="B8" s="48">
        <v>5</v>
      </c>
      <c r="C8" t="s">
        <v>228</v>
      </c>
    </row>
    <row r="9" spans="2:10" x14ac:dyDescent="0.25">
      <c r="B9" s="48">
        <v>5</v>
      </c>
      <c r="C9" t="s">
        <v>226</v>
      </c>
      <c r="D9" s="37"/>
      <c r="F9" s="37">
        <f>F7*F5</f>
        <v>112.19999999999999</v>
      </c>
      <c r="J9" t="s">
        <v>624</v>
      </c>
    </row>
    <row r="10" spans="2:10" x14ac:dyDescent="0.25">
      <c r="B10" s="48">
        <v>5</v>
      </c>
      <c r="C10" t="s">
        <v>237</v>
      </c>
    </row>
    <row r="11" spans="2:10" x14ac:dyDescent="0.25">
      <c r="B11" s="48">
        <v>5</v>
      </c>
      <c r="C11" t="s">
        <v>238</v>
      </c>
      <c r="D11" s="18"/>
      <c r="F11" s="38"/>
    </row>
    <row r="12" spans="2:10" x14ac:dyDescent="0.25">
      <c r="B12" s="48">
        <v>5</v>
      </c>
      <c r="C12" t="s">
        <v>182</v>
      </c>
      <c r="H12">
        <v>200</v>
      </c>
    </row>
    <row r="13" spans="2:10" x14ac:dyDescent="0.25">
      <c r="B13" s="48">
        <v>5</v>
      </c>
      <c r="C13" t="s">
        <v>233</v>
      </c>
      <c r="F13">
        <f>37-25</f>
        <v>12</v>
      </c>
      <c r="H13" s="37">
        <f>H12*10000</f>
        <v>2000000</v>
      </c>
    </row>
    <row r="14" spans="2:10" x14ac:dyDescent="0.25">
      <c r="B14" s="48">
        <f>SUM(B4:B13)</f>
        <v>50</v>
      </c>
      <c r="F14">
        <f>F13-25</f>
        <v>-13</v>
      </c>
    </row>
    <row r="15" spans="2:10" x14ac:dyDescent="0.25">
      <c r="F15">
        <f>100+F14</f>
        <v>87</v>
      </c>
    </row>
    <row r="16" spans="2:10" x14ac:dyDescent="0.25">
      <c r="H16">
        <v>27</v>
      </c>
    </row>
    <row r="17" spans="3:8" x14ac:dyDescent="0.25">
      <c r="F17" s="37"/>
      <c r="H17">
        <v>17</v>
      </c>
    </row>
    <row r="18" spans="3:8" x14ac:dyDescent="0.25">
      <c r="H18">
        <f>H16/H17</f>
        <v>1.588235294117647</v>
      </c>
    </row>
    <row r="19" spans="3:8" x14ac:dyDescent="0.25">
      <c r="C19" t="s">
        <v>229</v>
      </c>
    </row>
    <row r="20" spans="3:8" x14ac:dyDescent="0.25">
      <c r="C20" t="s">
        <v>230</v>
      </c>
    </row>
    <row r="21" spans="3:8" x14ac:dyDescent="0.25">
      <c r="C21" t="s">
        <v>232</v>
      </c>
    </row>
    <row r="23" spans="3:8" x14ac:dyDescent="0.25">
      <c r="C23" t="s">
        <v>231</v>
      </c>
      <c r="E23" t="s">
        <v>235</v>
      </c>
      <c r="F23">
        <v>10</v>
      </c>
    </row>
    <row r="24" spans="3:8" x14ac:dyDescent="0.25">
      <c r="C24" t="s">
        <v>73</v>
      </c>
    </row>
    <row r="25" spans="3:8" x14ac:dyDescent="0.25">
      <c r="E25" t="s">
        <v>160</v>
      </c>
      <c r="F25">
        <v>1</v>
      </c>
    </row>
    <row r="28" spans="3:8" x14ac:dyDescent="0.25">
      <c r="F28" s="49">
        <f>F23/F25</f>
        <v>10</v>
      </c>
    </row>
    <row r="30" spans="3:8" x14ac:dyDescent="0.25">
      <c r="C30" s="3" t="s">
        <v>674</v>
      </c>
      <c r="D30" s="3" t="s">
        <v>678</v>
      </c>
      <c r="E30" s="3" t="s">
        <v>682</v>
      </c>
    </row>
    <row r="31" spans="3:8" x14ac:dyDescent="0.25">
      <c r="C31" t="s">
        <v>675</v>
      </c>
      <c r="D31" t="s">
        <v>681</v>
      </c>
      <c r="E31" t="s">
        <v>683</v>
      </c>
    </row>
    <row r="32" spans="3:8" x14ac:dyDescent="0.25">
      <c r="C32" t="s">
        <v>676</v>
      </c>
      <c r="E32" t="s">
        <v>684</v>
      </c>
    </row>
    <row r="33" spans="3:5" x14ac:dyDescent="0.25">
      <c r="C33" t="s">
        <v>677</v>
      </c>
      <c r="D33" s="3" t="s">
        <v>679</v>
      </c>
      <c r="E33" t="s">
        <v>685</v>
      </c>
    </row>
    <row r="34" spans="3:5" x14ac:dyDescent="0.25">
      <c r="D34" t="s">
        <v>680</v>
      </c>
    </row>
    <row r="36" spans="3:5" x14ac:dyDescent="0.25">
      <c r="D36" s="3" t="s">
        <v>686</v>
      </c>
    </row>
    <row r="39" spans="3:5" x14ac:dyDescent="0.25">
      <c r="D39" s="3" t="s">
        <v>687</v>
      </c>
    </row>
    <row r="40" spans="3:5" x14ac:dyDescent="0.25">
      <c r="D40" s="3" t="s">
        <v>688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Hoja1</vt:lpstr>
      <vt:lpstr>Silvopastoril</vt:lpstr>
      <vt:lpstr>Hoja2</vt:lpstr>
      <vt:lpstr>Hoja3</vt:lpstr>
      <vt:lpstr>LISTADO DE COMPRAS</vt:lpstr>
      <vt:lpstr>Hoja4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</dc:creator>
  <cp:lastModifiedBy>Puruma</cp:lastModifiedBy>
  <cp:lastPrinted>2013-06-14T17:51:52Z</cp:lastPrinted>
  <dcterms:created xsi:type="dcterms:W3CDTF">2011-04-21T01:36:15Z</dcterms:created>
  <dcterms:modified xsi:type="dcterms:W3CDTF">2017-01-16T15:25:56Z</dcterms:modified>
</cp:coreProperties>
</file>